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CONTROL INTERNO\CONTROL INTERNO 2024\DOCUMENTOS EMPALME\INFORMACION CONTRATACION -EMPALME\"/>
    </mc:Choice>
  </mc:AlternateContent>
  <bookViews>
    <workbookView xWindow="0" yWindow="0" windowWidth="28800" windowHeight="12435" firstSheet="1" activeTab="4"/>
  </bookViews>
  <sheets>
    <sheet name="RELACION DE CONTRATOS 2020" sheetId="1" r:id="rId1"/>
    <sheet name="RELACION CONTRATOS 2021" sheetId="2" r:id="rId2"/>
    <sheet name="RELACION CONTRATOS 2022" sheetId="3" r:id="rId3"/>
    <sheet name="RELACION CONTRATOS 2023" sheetId="4" r:id="rId4"/>
    <sheet name="RELACION CONTRATOS 2024" sheetId="5" r:id="rId5"/>
  </sheets>
  <definedNames>
    <definedName name="_xlnm._FilterDatabase" localSheetId="1" hidden="1">'RELACION CONTRATOS 2021'!$A$3:$M$30</definedName>
    <definedName name="_xlnm._FilterDatabase" localSheetId="2" hidden="1">'RELACION CONTRATOS 2022'!$A$3:$N$217</definedName>
    <definedName name="_xlnm._FilterDatabase" localSheetId="3" hidden="1">'RELACION CONTRATOS 2023'!$A$3:$N$232</definedName>
    <definedName name="_xlnm._FilterDatabase" localSheetId="0" hidden="1">'RELACION DE CONTRATOS 2020'!$A$4:$K$4</definedName>
    <definedName name="OLE_LINK1" localSheetId="0">'RELACION DE CONTRATOS 2020'!#REF!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80" i="5" l="1"/>
  <c r="J79" i="5"/>
  <c r="J78" i="5"/>
  <c r="J77" i="5"/>
  <c r="J76" i="5" l="1"/>
  <c r="J75" i="5" l="1"/>
  <c r="J74" i="5" l="1"/>
  <c r="J73" i="5"/>
  <c r="J72" i="5"/>
  <c r="J71" i="5"/>
  <c r="J70" i="5"/>
  <c r="J69" i="5"/>
  <c r="J68" i="5"/>
  <c r="J67" i="5"/>
  <c r="J66" i="5"/>
  <c r="J65" i="5"/>
  <c r="J64"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7" i="5"/>
  <c r="J16" i="5"/>
  <c r="J15" i="5"/>
  <c r="J14" i="5"/>
  <c r="J13" i="5"/>
  <c r="J12" i="5"/>
  <c r="J11" i="5"/>
  <c r="J10" i="5"/>
  <c r="J9" i="5"/>
  <c r="J8" i="5"/>
  <c r="J7" i="5"/>
  <c r="J6" i="5"/>
  <c r="J5" i="5"/>
  <c r="J4" i="5"/>
  <c r="J232" i="4" l="1"/>
  <c r="J231" i="4"/>
  <c r="J230" i="4"/>
  <c r="J229" i="4"/>
  <c r="J228" i="4"/>
  <c r="J227" i="4"/>
  <c r="J226" i="4"/>
  <c r="J225" i="4"/>
  <c r="J224" i="4"/>
  <c r="J223" i="4"/>
  <c r="J222" i="4"/>
  <c r="J221" i="4"/>
  <c r="J220" i="4"/>
  <c r="J219" i="4"/>
  <c r="J218" i="4"/>
  <c r="J217" i="4"/>
  <c r="J216" i="4"/>
  <c r="J215" i="4"/>
  <c r="J214" i="4"/>
  <c r="J213" i="4"/>
  <c r="J212" i="4"/>
  <c r="J211" i="4"/>
  <c r="J210" i="4"/>
  <c r="J209" i="4"/>
  <c r="J208" i="4"/>
  <c r="J207" i="4"/>
  <c r="J206" i="4"/>
  <c r="J205" i="4"/>
  <c r="J204" i="4"/>
  <c r="J203" i="4"/>
  <c r="J202" i="4"/>
  <c r="J201" i="4"/>
  <c r="J200" i="4"/>
  <c r="J199" i="4"/>
  <c r="J198" i="4"/>
  <c r="J197" i="4"/>
  <c r="J196" i="4"/>
  <c r="J195" i="4"/>
  <c r="J194" i="4"/>
  <c r="J193" i="4"/>
  <c r="J192" i="4"/>
  <c r="J191" i="4"/>
  <c r="J190" i="4"/>
  <c r="J189" i="4"/>
  <c r="J188" i="4"/>
  <c r="J187" i="4"/>
  <c r="J186" i="4"/>
  <c r="J185" i="4"/>
  <c r="J184" i="4"/>
  <c r="J183" i="4"/>
  <c r="J182" i="4"/>
  <c r="J181" i="4"/>
  <c r="J180" i="4"/>
  <c r="J179" i="4"/>
  <c r="J178" i="4"/>
  <c r="J177" i="4"/>
  <c r="J176" i="4"/>
  <c r="J175" i="4"/>
  <c r="J174" i="4"/>
  <c r="J173" i="4"/>
  <c r="J172" i="4"/>
  <c r="I171" i="4"/>
  <c r="J171" i="4" s="1"/>
  <c r="J170" i="4"/>
  <c r="J169" i="4"/>
  <c r="J168" i="4"/>
  <c r="J167" i="4"/>
  <c r="J166" i="4"/>
  <c r="J165" i="4"/>
  <c r="J164" i="4"/>
  <c r="J163" i="4"/>
  <c r="J162" i="4"/>
  <c r="J161" i="4"/>
  <c r="J160" i="4"/>
  <c r="J159" i="4"/>
  <c r="J158" i="4"/>
  <c r="J157" i="4"/>
  <c r="J156" i="4"/>
  <c r="J155" i="4"/>
  <c r="J154" i="4"/>
  <c r="J153" i="4"/>
  <c r="J152" i="4"/>
  <c r="J151" i="4"/>
  <c r="J150" i="4"/>
  <c r="J149" i="4"/>
  <c r="J148" i="4"/>
  <c r="J147" i="4"/>
  <c r="J146" i="4"/>
  <c r="J145" i="4"/>
  <c r="J144" i="4"/>
  <c r="J143" i="4"/>
  <c r="J142" i="4"/>
  <c r="J141" i="4"/>
  <c r="J140" i="4"/>
  <c r="J139" i="4"/>
  <c r="J138" i="4"/>
  <c r="J137" i="4"/>
  <c r="J136" i="4"/>
  <c r="J135" i="4"/>
  <c r="J134" i="4"/>
  <c r="J133" i="4"/>
  <c r="J132" i="4"/>
  <c r="J131" i="4"/>
  <c r="J130" i="4"/>
  <c r="J129" i="4"/>
  <c r="J128" i="4"/>
  <c r="J127" i="4"/>
  <c r="J126" i="4"/>
  <c r="J125" i="4"/>
  <c r="J124" i="4"/>
  <c r="J123" i="4"/>
  <c r="J122" i="4"/>
  <c r="J121" i="4"/>
  <c r="J120" i="4"/>
  <c r="J119" i="4"/>
  <c r="J118" i="4"/>
  <c r="J117" i="4"/>
  <c r="J116" i="4"/>
  <c r="J115" i="4"/>
  <c r="J114" i="4"/>
  <c r="J113" i="4"/>
  <c r="J112"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J82" i="4"/>
  <c r="J81" i="4"/>
  <c r="J80" i="4"/>
  <c r="J79" i="4"/>
  <c r="J78" i="4"/>
  <c r="J77" i="4"/>
  <c r="J76" i="4"/>
  <c r="J75" i="4"/>
  <c r="J74" i="4"/>
  <c r="J73" i="4"/>
  <c r="J72" i="4"/>
  <c r="J71" i="4"/>
  <c r="J70" i="4"/>
  <c r="J69" i="4"/>
  <c r="J68" i="4"/>
  <c r="J67" i="4"/>
  <c r="J66" i="4"/>
  <c r="J65" i="4"/>
  <c r="J64" i="4"/>
  <c r="J63" i="4"/>
  <c r="J62" i="4"/>
  <c r="J61" i="4"/>
  <c r="J60" i="4"/>
  <c r="J59" i="4"/>
  <c r="J58" i="4"/>
  <c r="J57" i="4"/>
  <c r="J56" i="4"/>
  <c r="J55" i="4"/>
  <c r="J54" i="4"/>
  <c r="I53" i="4"/>
  <c r="J53" i="4" s="1"/>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I6" i="4"/>
  <c r="J6" i="4" s="1"/>
  <c r="J5" i="4"/>
  <c r="J4" i="4"/>
  <c r="J217" i="3" l="1"/>
  <c r="J216" i="3"/>
  <c r="J215" i="3"/>
  <c r="J214" i="3"/>
  <c r="J213" i="3"/>
  <c r="J212" i="3"/>
  <c r="J211" i="3"/>
  <c r="J210" i="3"/>
  <c r="J209" i="3"/>
  <c r="J208" i="3"/>
  <c r="J207" i="3"/>
  <c r="J206" i="3"/>
  <c r="J205" i="3"/>
  <c r="J204" i="3"/>
  <c r="J203" i="3"/>
  <c r="J202" i="3"/>
  <c r="J201" i="3"/>
  <c r="J200" i="3"/>
  <c r="J199" i="3"/>
  <c r="J198" i="3"/>
  <c r="J197" i="3"/>
  <c r="J196" i="3"/>
  <c r="J195" i="3"/>
  <c r="J194" i="3"/>
  <c r="J193" i="3"/>
  <c r="J192" i="3"/>
  <c r="J191" i="3"/>
  <c r="J190" i="3"/>
  <c r="J189" i="3"/>
  <c r="J188" i="3"/>
  <c r="J187" i="3"/>
  <c r="J186" i="3"/>
  <c r="J185" i="3"/>
  <c r="J184" i="3"/>
  <c r="J183" i="3"/>
  <c r="J182" i="3"/>
  <c r="J181" i="3"/>
  <c r="J180" i="3"/>
  <c r="J179" i="3"/>
  <c r="J178" i="3"/>
  <c r="J177" i="3"/>
  <c r="J176" i="3"/>
  <c r="J175" i="3"/>
  <c r="J174" i="3"/>
  <c r="J173" i="3"/>
  <c r="J172" i="3"/>
  <c r="J171" i="3"/>
  <c r="J170" i="3"/>
  <c r="J169" i="3"/>
  <c r="J168" i="3"/>
  <c r="J167" i="3"/>
  <c r="J166" i="3"/>
  <c r="J165" i="3"/>
  <c r="J164" i="3"/>
  <c r="J163" i="3"/>
  <c r="J162" i="3"/>
  <c r="J161" i="3"/>
  <c r="J160" i="3"/>
  <c r="J159" i="3"/>
  <c r="J158" i="3"/>
  <c r="J157" i="3"/>
  <c r="J156" i="3"/>
  <c r="J155" i="3"/>
  <c r="J154" i="3"/>
  <c r="J153" i="3"/>
  <c r="J152" i="3"/>
  <c r="J151" i="3"/>
  <c r="J150" i="3"/>
  <c r="J149" i="3"/>
  <c r="J148" i="3"/>
  <c r="J147" i="3"/>
  <c r="J146" i="3"/>
  <c r="J145" i="3"/>
  <c r="J143" i="3"/>
  <c r="J142" i="3"/>
  <c r="J141" i="3"/>
  <c r="J140" i="3"/>
  <c r="J139" i="3"/>
  <c r="J138" i="3"/>
  <c r="J137" i="3"/>
  <c r="J136" i="3"/>
  <c r="J135" i="3"/>
  <c r="J134" i="3"/>
  <c r="J133" i="3"/>
  <c r="J132" i="3"/>
  <c r="J131" i="3"/>
  <c r="J130" i="3"/>
  <c r="J129" i="3"/>
  <c r="J128" i="3"/>
  <c r="J127" i="3"/>
  <c r="J126" i="3"/>
  <c r="J125" i="3"/>
  <c r="J124" i="3"/>
  <c r="J123" i="3"/>
  <c r="J122" i="3"/>
  <c r="J121" i="3"/>
  <c r="J120" i="3"/>
  <c r="J119" i="3"/>
  <c r="I118" i="3"/>
  <c r="J118" i="3" s="1"/>
  <c r="J117" i="3"/>
  <c r="J116" i="3"/>
  <c r="J115" i="3"/>
  <c r="J114" i="3"/>
  <c r="J113" i="3"/>
  <c r="J112" i="3"/>
  <c r="J111" i="3"/>
  <c r="J109" i="3"/>
  <c r="J108" i="3"/>
  <c r="J107" i="3"/>
  <c r="J106" i="3"/>
  <c r="J105" i="3"/>
  <c r="J104" i="3"/>
  <c r="J103" i="3"/>
  <c r="J102" i="3"/>
  <c r="I101" i="3"/>
  <c r="J101" i="3" s="1"/>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I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I20" i="3"/>
  <c r="J20" i="3" s="1"/>
  <c r="I19" i="3"/>
  <c r="J19" i="3" s="1"/>
  <c r="I18" i="3"/>
  <c r="J18" i="3" s="1"/>
  <c r="J17" i="3"/>
  <c r="I16" i="3"/>
  <c r="J16" i="3" s="1"/>
  <c r="J15" i="3"/>
  <c r="I14" i="3"/>
  <c r="J14" i="3" s="1"/>
  <c r="J13" i="3"/>
  <c r="J12" i="3"/>
  <c r="J11" i="3"/>
  <c r="J10" i="3"/>
  <c r="J9" i="3"/>
  <c r="J8" i="3"/>
  <c r="I7" i="3"/>
  <c r="J7" i="3" s="1"/>
  <c r="J6" i="3"/>
  <c r="I5" i="3"/>
  <c r="J5" i="3" s="1"/>
  <c r="I4" i="3"/>
  <c r="J4" i="3" s="1"/>
  <c r="I149" i="2" l="1"/>
  <c r="I148" i="2"/>
  <c r="I147" i="2"/>
  <c r="H146" i="2"/>
  <c r="G146" i="2"/>
  <c r="I145" i="2"/>
  <c r="I144" i="2"/>
  <c r="I143" i="2"/>
  <c r="I142" i="2"/>
  <c r="I141" i="2"/>
  <c r="I140" i="2"/>
  <c r="I139" i="2"/>
  <c r="I138" i="2"/>
  <c r="I137" i="2"/>
  <c r="I136" i="2"/>
  <c r="I135" i="2"/>
  <c r="I134" i="2"/>
  <c r="I133" i="2"/>
  <c r="I132" i="2"/>
  <c r="I131" i="2"/>
  <c r="I130" i="2"/>
  <c r="I129" i="2"/>
  <c r="I128" i="2"/>
  <c r="I127" i="2"/>
  <c r="I126" i="2"/>
  <c r="I125" i="2"/>
  <c r="I124" i="2"/>
  <c r="I123" i="2"/>
  <c r="I122" i="2"/>
  <c r="I121" i="2"/>
  <c r="I120" i="2"/>
  <c r="I119" i="2"/>
  <c r="I118" i="2"/>
  <c r="I117" i="2"/>
  <c r="I116" i="2"/>
  <c r="I115" i="2"/>
  <c r="I114" i="2"/>
  <c r="I113" i="2"/>
  <c r="I112" i="2"/>
  <c r="I111" i="2"/>
  <c r="I110" i="2"/>
  <c r="I109" i="2"/>
  <c r="I108" i="2"/>
  <c r="I107" i="2"/>
  <c r="I106" i="2"/>
  <c r="I105" i="2"/>
  <c r="I104" i="2"/>
  <c r="I103" i="2"/>
  <c r="I102" i="2"/>
  <c r="I101" i="2"/>
  <c r="I100" i="2"/>
  <c r="I99" i="2"/>
  <c r="I98" i="2"/>
  <c r="I97" i="2"/>
  <c r="I96" i="2"/>
  <c r="I95" i="2"/>
  <c r="I94" i="2"/>
  <c r="I93" i="2"/>
  <c r="I92" i="2"/>
  <c r="I91" i="2"/>
  <c r="I90" i="2"/>
  <c r="I89" i="2"/>
  <c r="I88" i="2"/>
  <c r="I87" i="2"/>
  <c r="I86" i="2"/>
  <c r="I85" i="2"/>
  <c r="I84" i="2"/>
  <c r="I83" i="2"/>
  <c r="I82" i="2"/>
  <c r="I81" i="2"/>
  <c r="H80" i="2"/>
  <c r="I80" i="2" s="1"/>
  <c r="I79" i="2"/>
  <c r="I78" i="2"/>
  <c r="I77" i="2"/>
  <c r="I76" i="2"/>
  <c r="I75" i="2"/>
  <c r="I74" i="2"/>
  <c r="I73" i="2"/>
  <c r="I72" i="2"/>
  <c r="I71" i="2"/>
  <c r="I70" i="2"/>
  <c r="I69" i="2"/>
  <c r="I68" i="2"/>
  <c r="I67" i="2"/>
  <c r="I66" i="2"/>
  <c r="I65" i="2"/>
  <c r="I64" i="2"/>
  <c r="I63" i="2"/>
  <c r="I62" i="2"/>
  <c r="I61" i="2"/>
  <c r="I60" i="2"/>
  <c r="I59" i="2"/>
  <c r="H58" i="2"/>
  <c r="I58" i="2" s="1"/>
  <c r="I57" i="2"/>
  <c r="I56" i="2"/>
  <c r="I55" i="2"/>
  <c r="I54" i="2"/>
  <c r="I53" i="2"/>
  <c r="I52" i="2"/>
  <c r="I51" i="2"/>
  <c r="I50" i="2"/>
  <c r="I49" i="2"/>
  <c r="I48" i="2"/>
  <c r="I47" i="2"/>
  <c r="I46" i="2"/>
  <c r="I45" i="2"/>
  <c r="I44" i="2"/>
  <c r="I43" i="2"/>
  <c r="I42" i="2"/>
  <c r="I41" i="2"/>
  <c r="I40" i="2"/>
  <c r="I39" i="2"/>
  <c r="I38" i="2"/>
  <c r="I37" i="2"/>
  <c r="I36" i="2"/>
  <c r="I35" i="2"/>
  <c r="I34" i="2"/>
  <c r="I33" i="2"/>
  <c r="I32" i="2"/>
  <c r="I31" i="2"/>
  <c r="I30" i="2"/>
  <c r="I29" i="2"/>
  <c r="I28" i="2"/>
  <c r="I27" i="2"/>
  <c r="I26" i="2"/>
  <c r="I25" i="2"/>
  <c r="I24" i="2"/>
  <c r="I23" i="2"/>
  <c r="I22" i="2"/>
  <c r="I21" i="2"/>
  <c r="I20" i="2"/>
  <c r="I19" i="2"/>
  <c r="I18" i="2"/>
  <c r="I17" i="2"/>
  <c r="I16" i="2"/>
  <c r="I15" i="2"/>
  <c r="I14" i="2"/>
  <c r="I13" i="2"/>
  <c r="I12" i="2"/>
  <c r="I11" i="2"/>
  <c r="I10" i="2"/>
  <c r="I9" i="2"/>
  <c r="I8" i="2"/>
  <c r="H7" i="2"/>
  <c r="I7" i="2" s="1"/>
  <c r="H6" i="2"/>
  <c r="I6" i="2" s="1"/>
  <c r="I5" i="2"/>
  <c r="I4" i="2"/>
  <c r="I146" i="2" l="1"/>
</calcChain>
</file>

<file path=xl/sharedStrings.xml><?xml version="1.0" encoding="utf-8"?>
<sst xmlns="http://schemas.openxmlformats.org/spreadsheetml/2006/main" count="4334" uniqueCount="1982">
  <si>
    <t>RELACIÓN DE CONTRATOS 2020- HOSPITAL LOCAL AGUACHICA E.S.E.</t>
  </si>
  <si>
    <t>No</t>
  </si>
  <si>
    <t>No CONTRATO</t>
  </si>
  <si>
    <t>ACTA MODIFICATORIA</t>
  </si>
  <si>
    <t>NOMBRE Y APELLIDOS</t>
  </si>
  <si>
    <t>IDENTIFICACION</t>
  </si>
  <si>
    <t>OBJETO</t>
  </si>
  <si>
    <t>VALOR</t>
  </si>
  <si>
    <t>TIEMPO</t>
  </si>
  <si>
    <t xml:space="preserve">   FECHA DE SUSCRIPCIÓN</t>
  </si>
  <si>
    <t>FECHA DE INICIO</t>
  </si>
  <si>
    <t>FECHA DE TERMINACION</t>
  </si>
  <si>
    <t>CSIND-001-2020</t>
  </si>
  <si>
    <t>ASOSINTRASALUD</t>
  </si>
  <si>
    <t>900750475-7</t>
  </si>
  <si>
    <t>CONTRATAR LA EJECUCIÓN DE LOS PROCESOS ADMINISTRATIVOS Y ASISTENCIALES PARA LA ATENCIÓN EN SALUD DE LOS USUARIOS DE LA EMPRESA SOCIAL DEL ESTADO HOSPITAL LOCAL DE AGUACHICA E.S.E.</t>
  </si>
  <si>
    <t>30 DIAS Y 11 MESES</t>
  </si>
  <si>
    <t>CSUM-001-2020</t>
  </si>
  <si>
    <t>DISTRIFARMACOS OCAÑA</t>
  </si>
  <si>
    <t>900778637-5</t>
  </si>
  <si>
    <t>CONTRATAR EL SUMINISTRO DE MEDICAMENTOS Y DISPOSITIVOS MEDICOS PARA LA ATENCION EN SALUD DE LOS USUARIOS DE LA EMPRESA SOCIAL DEL ESTADO HOSPITAL LOCAL DE AGUACHICA E.S.E.</t>
  </si>
  <si>
    <t>CSUM-002-2020</t>
  </si>
  <si>
    <t>SOLUCIONES MEDICAS DEL ORIENTE S.A.S.</t>
  </si>
  <si>
    <t>901035702-1</t>
  </si>
  <si>
    <t>CONTRATAR EL SUMINISTRO DE INSUMOS  Y REACTIVOS DE LABORATORIO Y ODONTOLOGIA, PARA LA ATENCION EN SALUD DE LOS USUARIOS DE LA EMPRESA SOCIAL DEL ESTADO HOSPITAL LOCAL DE AGUACHICA.</t>
  </si>
  <si>
    <t>CSUM-003-2020</t>
  </si>
  <si>
    <t xml:space="preserve">VIVERES Y ABARROTES LA CHISPA Y/O JOHN JAIRO HERRERA DUARTE </t>
  </si>
  <si>
    <t>18.926.340 – 1</t>
  </si>
  <si>
    <t>CONTRATAR EL SUMINISTRO DE PAPELERIA Y MATERIALES DE OFICINA  PARA LAS DIFERENTES AREAS FUNCIONALES DE LA EMPRESA SOCIAL DEL ESTADO HOSPITAL LOCAL DE AGUACHICA.</t>
  </si>
  <si>
    <t>3 MESES</t>
  </si>
  <si>
    <t>CSUM-004-2020</t>
  </si>
  <si>
    <t>JOVIER PINTO SANJUAN Y/O CENTRO DE ALTA TECNOLOGIA IMPORTADORES Y MAYORISTAS</t>
  </si>
  <si>
    <t xml:space="preserve">CONTRATAR EL SUMINISTRO DE ACCESORIOS TECNOLOGICOS Y RECARGAS DE TONER PARA LAS AREAS ADMINISTRATIVAS  Y ASISTENCIALES DE LA EMPRESA SOCIAL DEL ESTADO HOSPITAL LOCAL DE AGUACHICA. </t>
  </si>
  <si>
    <t>CSUM-005-2020</t>
  </si>
  <si>
    <t>PROCOBA S.A.S</t>
  </si>
  <si>
    <t>901.109.325 - 7</t>
  </si>
  <si>
    <t>CONTRATAR EL SUMINISTRO DE AGUA POTABLE, TRATADA Y PURIFICADA CON DESTINO A LAS DIFERENTES AREAS FUNCIONALES DE LA EMPRESA SOCIAL DEL ESTADO HOSPITAL LOCAL DE AGUACHICA E.S.E.</t>
  </si>
  <si>
    <t>CSUM-006-2020</t>
  </si>
  <si>
    <t xml:space="preserve">ESTACION DE SERVICIO AGUACHICA Y/O OSCAR LEONARDO GANDUR GOMEZ </t>
  </si>
  <si>
    <t>91.492.451 – 1</t>
  </si>
  <si>
    <t>CONTRATAR EL SUMINISTRO DE COMBUSTIBLES, ACENITES Y LAVADO PARA LAS AMBULANCIAS Y VEHICULOS QUE PRESTAN SERVICIOS AL HOSPITAL LOCAL DE AGUACHICA.</t>
  </si>
  <si>
    <t>4 MESES</t>
  </si>
  <si>
    <t>CSUM-007-2020</t>
  </si>
  <si>
    <t>NORMA CONSTANZA SERREZUELA MAVESOY Y/O ASADERO Y RESTAURANTE LA MOLIENDA</t>
  </si>
  <si>
    <t>49.668.025 - 1</t>
  </si>
  <si>
    <t xml:space="preserve">CONTRATAR EL SUMINISTRO DE ALIMENTACIÓN PARA USUARIOS HOSPITALIZADOS ASÍ COMO LOS REFRIGERIOS Y MERIENDAS DEL PERSONAL SINDICALIZADO Y DEMAS ACTIVIDADES PROGRAMADAS POR LA EMPRESA SOCIAL DEL ESTADO HOSPITAL LOCAL DE AGUACHICA, BAJO LA MODALIDAD DE EVENTOS.  </t>
  </si>
  <si>
    <t>CSUM-008-2020</t>
  </si>
  <si>
    <t xml:space="preserve">ADICION AL CONTRATO EL DÍA 16 OCTUBRE 2020 POR UN VALOR DE $20.000.000 </t>
  </si>
  <si>
    <t xml:space="preserve">LITOGRAFIA ARTES GRAFICAS JENS S.A.S </t>
  </si>
  <si>
    <t>901.247.046 - 8</t>
  </si>
  <si>
    <t>CONTRATAR EL SUMINISTRO DE PAPELERIA MEMBRETADA, TALONARIOS, FOLLETOS Y EMPASTES PARA LAS DIFERENTES AREAS FUNCIONALES DE LA EMPRESA SOCIAL DEL ESTADO HOSPITAL LOCAL DE AGUACHICA E.S.E</t>
  </si>
  <si>
    <t>11 MESES</t>
  </si>
  <si>
    <t>CSUM-009-2020</t>
  </si>
  <si>
    <t>DROGUERIA RUTBEL Y/O RUTBEL WILLIAM PEREZ CASTILLA</t>
  </si>
  <si>
    <t>77020638 - 4</t>
  </si>
  <si>
    <t>CONTRATAR EL SUMINISTRO DE INSUMOS DE CAFETERÍA Y ELEMENTOS DE ASEO PARA EL MANTENIMIENTO DE LA INFRAESTRUCTURA FÍSICA DEL HOSPITAL LOCAL DE AGUACHICA E.S.E.</t>
  </si>
  <si>
    <t>11 MESES Y 15 DIAS</t>
  </si>
  <si>
    <t>CSUM-010-2020</t>
  </si>
  <si>
    <t xml:space="preserve">ANNAR DIAGNOSTICA IMPORT S.A.S </t>
  </si>
  <si>
    <t>830.025.281 - 2</t>
  </si>
  <si>
    <t>CONTRATAR EL SUMINISTRO DE INSUMOS Y REACTIVOS PARA EL ÁREA DE LABORATORIO CLÍNICO DE LA EMPRESA SOCIAL DEL ESTADO HOSPITAL LOCAL DE AGUACHICA.</t>
  </si>
  <si>
    <t>6 MESES</t>
  </si>
  <si>
    <t>CSUM-011-2020</t>
  </si>
  <si>
    <t>GASES INDUSTRIALES DE LOS SANTANDERES S.A.S</t>
  </si>
  <si>
    <t>807.004.688 - 2</t>
  </si>
  <si>
    <t>CONTRATAR EL SUMINISTRO DE OXIGENO MEDICINAL PARA LA ATENCION EN SALUD DE LOS USUARIOS DE LA EMPRESA SOCIAL DEL ESTADO HOSPITAL LOCAL DE AGUACHICA.</t>
  </si>
  <si>
    <t>CSUM-012-2020</t>
  </si>
  <si>
    <t>DISTRIBUIDORA LSH Y/O RICAUTE SALCEDO VARGAS</t>
  </si>
  <si>
    <t>9.691.386-4</t>
  </si>
  <si>
    <t>7 MESES Y 15 DIAS</t>
  </si>
  <si>
    <t>CSUM-013-2020</t>
  </si>
  <si>
    <t>ACDURAN Y/O JOSE DEL CARMEN MAPE DURAN</t>
  </si>
  <si>
    <t>CSUM-014-2020</t>
  </si>
  <si>
    <t>ASISTENCIAS Y SOLUCIONES Y/O HAIDER MAURICIO PADILLA ASCANIO</t>
  </si>
  <si>
    <t>1.098.696.477-3</t>
  </si>
  <si>
    <t>7 MESES Y 10 DIAS</t>
  </si>
  <si>
    <t>CSUM-015-2020</t>
  </si>
  <si>
    <t>ELSA MARINELLA SUAREZ MORENO</t>
  </si>
  <si>
    <t>CONTRATAR EL SUMINISTRO DE ALIMENTACIÓN PARA USUARIOS HOSPITALIZADOS ASÍ COMO LOS REFRIGERIOS Y MERIENDAS DEL PERSONAL SINDICALIZADO Y DEMAS ACTIVIDADES PROGRAMADAS POR LA EMPRESA SOCIAL DEL ESTADO HOSPITAL LOCAL DE AGUACHICA, BAJO LA MODALIDAD DE EVENTOS</t>
  </si>
  <si>
    <t>7 MESES</t>
  </si>
  <si>
    <t>CSUM-016-2020</t>
  </si>
  <si>
    <t xml:space="preserve">ADICION AL CONTRATO EL DÍA 16 OCTUBRE 2020 POR UN VALOR DE $15.000.000 </t>
  </si>
  <si>
    <t>MARLY PATRICIA BALMACEDA SANGUINO</t>
  </si>
  <si>
    <t>5 MESES Y 19 DIAS</t>
  </si>
  <si>
    <t>CSUM-017-2020</t>
  </si>
  <si>
    <t>ADICION AL CONTRATO EL DÍA 18 NOVIEMBRE POR UN VALOR DE $10.000.000</t>
  </si>
  <si>
    <t>SERVICIOS Y CONSTRUCCIONES PEREIRA CHINCHILLA S.A.S SERCONPE   S.A.S</t>
  </si>
  <si>
    <t>900.538.928-4</t>
  </si>
  <si>
    <t>CONTRATAR EL SUMINISTRO DE ELEMENTOS DE FERRETERIA PARA EL MANTENIMIENTO PREVENTIVO Y CORRECTIVO DE LAS DIFERENTES AREAS FUNCIONALES DE LA EMPRESA SOCIAL DEL ESTADO HOSPITAL LOCAL DE AGUACHICA S.A.S</t>
  </si>
  <si>
    <t>CSUM-018-2020</t>
  </si>
  <si>
    <t>5 MESES</t>
  </si>
  <si>
    <t>CSUM-019-2020</t>
  </si>
  <si>
    <t>CAMILO ANDRES OLIVELLA DUARTE Y/O REDES, SEGURIDAD Y SERVICIOS INTEGRADOS</t>
  </si>
  <si>
    <t>1.098.700.867-1</t>
  </si>
  <si>
    <t>CONTRATAR EL SUMINISTRO DE LICENCIAS DE SOFTWARE  PARA LA ACTUALIZACION DEL NOD32 ANTIVIRUS ESET ENDPOINT PROTECTION ADVANCE ESET ENDPOINT SECURITY QUE CONTEMPLA UN TOTAL DE 145 LICENCIAS ANTIVIRUS PARA LA EMPRESA SOCIAL DEL ESTADO HOSPITAL LOCAL DE AGUACHICA E.S.E</t>
  </si>
  <si>
    <t>15 DIAS</t>
  </si>
  <si>
    <t>CSUM-020-2020</t>
  </si>
  <si>
    <t>ALFATEX Y/O EIDMER FABIAN TORRES AYALA</t>
  </si>
  <si>
    <t>13747767-4</t>
  </si>
  <si>
    <t>CONTRATAR EL SUMINISTRO DE CALZADO Y VESTIDO DE LABOR A LOS EMPLEADOS PUBLICOS Y TRABAJADORES OFICIALES DE LA EMPRESA SOCIAL DEL ESTADO HOSPITAL LOCAL DE AGUACHICA ESE CORRESPONDIENTE A LA VIGENCIA 2020</t>
  </si>
  <si>
    <t>1 MES</t>
  </si>
  <si>
    <t>CSUM-021-2020</t>
  </si>
  <si>
    <t>91492451-1</t>
  </si>
  <si>
    <t>CONTRATAR EL SUMINISTRO DE COMBUSTIBLES, LUBRICANTES Y SERVICIOS DE  LAVADO PARA LAS AMBULANCIAS Y VEHICULOS QUE PRESTAN SERVICIOS AL HOSPITAL LOCAL DE AGUACHICA.</t>
  </si>
  <si>
    <t>3 MESES Y 20 DIAS</t>
  </si>
  <si>
    <t>PS-001-2020</t>
  </si>
  <si>
    <t>CONTRATAR LA PRESTACION DE SERVICIOS DE MANTENIMIENTO PREVENTIVO Y CORRECTIVO DE LOS EQIPOS MEDICOS Y HOSPITALARIOS DE LA EMPRESA SOCIAL DEL ESTADO HOSPITAL LOCAL DE AGUACHICA, INCLUYE SUMINISTRO DE PERSONAL E INSUMO</t>
  </si>
  <si>
    <t>PS-002-2020</t>
  </si>
  <si>
    <t>EAGLE AMERICAN SEGURIDAD LIMITADA</t>
  </si>
  <si>
    <t>830,002,762-4</t>
  </si>
  <si>
    <t>CONTRATAR LA PRESTACION DE SERVICIOS ESPECIALIZADOS EN VIGILANCIA Y SEGURIDAD PRIVADA PERMANENTE CON ARMAS PARA EL AREA Y BIENES DENTRO DE LAS INSTALACIONES DE LA EMPRESA SOCIAL DEL ESTADO HOSPITAL LOCAL DE AGUACHICA E.S.E. Y SUS SEDES SAN EDUARDO E IDEMA, INCLUYE EL SUMINISTRO DE PERSONAL E INSUMOS</t>
  </si>
  <si>
    <t>PS-003-2020</t>
  </si>
  <si>
    <t xml:space="preserve">ASOCIACION TRANSPORCOL </t>
  </si>
  <si>
    <t>900.293.125 – 3</t>
  </si>
  <si>
    <t>CONTRATAR LA PRESTACIÓN DE SERVICIOS DE TRANSPORTE TERRESTRE ESPECIAL PARA LA GERENCIA DE LA EMPRESA SOCIAL DEL ESTADO HOSPITAL LOCAL DE AGUACHICA E.S.E.</t>
  </si>
  <si>
    <t>PS-004-2020</t>
  </si>
  <si>
    <t>ADICION AL CONTRATO EL DÍA 18 NOVIEMBRE POR $16.000.000</t>
  </si>
  <si>
    <t xml:space="preserve">TECNI MONTAÑEZ P Y/O HELMER DAVID MONTAÑEZ VALERO </t>
  </si>
  <si>
    <t>18.917.943 DE AGUACHICA</t>
  </si>
  <si>
    <t>CONTRATAR LA PRESTACIÓN DE SERVICIOS DE MANTENIMIENTO INTEGRAL PREVENTIVO Y CORRECTIVO CON EL SUMINISTRO DE REPUESTOS PARA LAS AMBULANCIAS AL SERVICIO DEL HOSPITAL LOCAL DE AGUACHICA.</t>
  </si>
  <si>
    <t>15 DIAS Y 11 MESES</t>
  </si>
  <si>
    <t>PS-005-2020</t>
  </si>
  <si>
    <t>JOSÉ DE DIOS QUINTERO PATIÑO  Y/O PERIÓDICO INFORMATIVO REGIONAL EL NUEVO SUR</t>
  </si>
  <si>
    <t>18915986 DE AGUACHICA</t>
  </si>
  <si>
    <t>CONTRATAR LA PRESTACIÓN DE SERVICIOS PARA EL DISEÑO, CONCEPTUALIZACIÓN Y EJECUCIÓN DEL PLAN DE MEDIOS, CON EL FIN DE LOGRAR LA DIVULGACIÓN DE LOS PROGRAMAS Y SERVICIOS DE SALUD QUE BRINDA Y PRESTA LA EMPRESA SOCIAL DEL ESTADO HOSPITAL LOCAL DE AGUACHICA E.S.E.</t>
  </si>
  <si>
    <t>PS-006-2020</t>
  </si>
  <si>
    <t>LOGISTICA Y SERVICIOS T &amp; G Y/O ANA CILIA TRIGOS LOPEZ</t>
  </si>
  <si>
    <t xml:space="preserve">63.334.234 DE BUCARAMANGA SANTANDER </t>
  </si>
  <si>
    <t>CONTRATAR LA PRESTACIÓN DE SERVICIOS DE MENSAJERIA ESPECIALIZADA PARA LA EMPRESA SOCIAL DEL ESTADO HOSPITAL LOCAL DE AGUACHICA.</t>
  </si>
  <si>
    <t>18 DÍA Y 11 MESES</t>
  </si>
  <si>
    <t>PS-007-2020</t>
  </si>
  <si>
    <t>A&amp;E AUDITORIA Y ASESORIA S.A.S</t>
  </si>
  <si>
    <t>901.096.908 - 2</t>
  </si>
  <si>
    <t>CONTRATAR LA PRESTACIÓN DE SERVICIOS DE AUDITORÍA PARA EL SEGUIMIENTO Y EVALUACIÓN DE COBERTURAS DE PROMOCIÓN Y PREVENCIÓN, CONTESTACIÓN Y CONCILIACIÓN DE GLOSAS, CAPACITACIÓN, RADICACIÓN Y GESTIÓN DE CUENTAS CON CARGO AL SOAT Y ADRES POR CONCEPTO DE SERVICIOS DE SALUD PRESTADOS POR LA EMPRESA SOCIAL DEL ESTADO HOSPITAL LOCAL DE AGUACHICA.</t>
  </si>
  <si>
    <t>PS-008-2020</t>
  </si>
  <si>
    <t>SERVICIOS TECNICOS ESPECIALIZADOS SERTES Y/O PEDRO WILLIAM CELIS HERNANDEZ</t>
  </si>
  <si>
    <t xml:space="preserve">91.155.306 DE BUCARAMANGA SANTANDER </t>
  </si>
  <si>
    <t>CONTRATAR LA PRESTACIÓN DE SERVICIOS DE FOTOCOPIAS PARA LAS DIFERENTES UNIDADES FUNCIONALES DE LA EMPRESA SOCIAL DEL ESTADO HOSPITAL LOCAL DE AGUACHICA.</t>
  </si>
  <si>
    <t>PS-009-2020</t>
  </si>
  <si>
    <t>PRORROGA ACTA MODIFICATORIA 001 PLAZO A PRORROGAR 2 MESES 25 DIAS. ADICION AL CONTRATO EL DÍA 18 NOVIEMBRE 2020 POR $ 10.000.000</t>
  </si>
  <si>
    <t xml:space="preserve">DESCONT S.A.S E.S.P </t>
  </si>
  <si>
    <t>NIT. 804.002.433 - 1</t>
  </si>
  <si>
    <t>CONTRATAR LA PRESTACIÓN DE SERVICIOS DE RECOLECCIÓN, TRANSPORTE, TRATAMIENTO Y DISPOSICIÓN FINAL, LO CUAL INCLUYE EL SUMINISTRO DE INSUMOS NECESARIOS PARA LA MANIPULACIÓN, CLASIFICACIÓN Y ALMACENAMIENTO DE RESIDUOS HOSPITALARIOS GENERADOS POR LA EMPRESA SOCIAL DEL ESTADO HOSPITAL LOCAL DE AGUACHICA.</t>
  </si>
  <si>
    <t>PS-010-2020</t>
  </si>
  <si>
    <t>ADICION AL CONTRATO EL DÍA 07 SEPTIEMBRE 2020 POR UN VALOR DE $ 1.350.000</t>
  </si>
  <si>
    <t xml:space="preserve">R-FAST LTDA </t>
  </si>
  <si>
    <t>NIT. 900.073.714 - 8</t>
  </si>
  <si>
    <t>CONTRATAR LA PRESTACIÓN DE SERVICIOS DE SOPORTE TECNICO VIRTUAL PARA EL SISTEMA DE INFORMACION R-FAST EN CADA UNO DE SUS COMPONENTES DE FACTURACION, PROMOCION Y PREVENCION, CRM, FARMACIA, LABORATORIO, HISTORIAS CLINICAS, CONTABILIDAD, NIIF, INVENTARIOS, ACTIVOS FIJOS, NOMINA, PRESUPUESTO, JURIDICO, GESTION DE CARTERA Y COSTOS HOSPITALARIOS EN LA EMPRESA SOCIAL DEL ESTADO HOSPITAL LOCAL DE AGUACHICA.</t>
  </si>
  <si>
    <t>9 MESES</t>
  </si>
  <si>
    <t>PS-011-2020</t>
  </si>
  <si>
    <t>COMPAÑÍA DE PROYECTOS Y SERVICIOS DE INGENIERIA S.A.S</t>
  </si>
  <si>
    <t>900.842.900 - 1</t>
  </si>
  <si>
    <t>CONTRATAR LA PRESTACIÓN DE SERVICIOS PARA LA DESINFECCION DE AREAS DE LAS SEDES BARAHOJA, IDEMA Y SAN EDUARDO DE LA EMPRESA SOCIAL DEL ESTADO HOSPITAL LOCAL DE AGUACHICA.</t>
  </si>
  <si>
    <t>5 DIAS</t>
  </si>
  <si>
    <t>PS-012-2020</t>
  </si>
  <si>
    <t>MEGA PRINTERS TOSHIBA Y/O MELISSA GELVIS TORRES</t>
  </si>
  <si>
    <t>1.003.246.751-1</t>
  </si>
  <si>
    <t>PS-013-2020</t>
  </si>
  <si>
    <t>ADICION AL CONTRATO EL DÍA 18 NOVIEMBRE POR $11.000.000</t>
  </si>
  <si>
    <t>YESID EDGARDO TORRES COLMENARES</t>
  </si>
  <si>
    <t>SEIS MESES  Y 28 DÍAS</t>
  </si>
  <si>
    <t>PS-014-2020</t>
  </si>
  <si>
    <t>ADICION AL CONTRATO EL DÍA 18 NOVIEMBRE 2020 POR $20.000.000</t>
  </si>
  <si>
    <t>RAFAEL DE JESUS CLAVIJO RODRIGUEZ Y/O TECNI AIRES CLAVIJO</t>
  </si>
  <si>
    <t>CONTRATAR LA PRESTACION DE SERVICIOS DE MANTENIMIENTO PREVENTIVO Y CORRECTIVO DE AIRES ACONDICIONADOS, CUARTO FRIO Y NEVERAS QUE INCLUYE SUMINISTRO DE PERSONAL E INSUMOS, ASI COMO EL SUMINISTRO DE AIRES ACONDICIONADOS PARA LA EMPRESA SOCIAL DEL ESTADO HOSPITAL LOCAL DE AGUACHICA, E.S.E.</t>
  </si>
  <si>
    <t>PS-015-2020</t>
  </si>
  <si>
    <t>900.842.900-1</t>
  </si>
  <si>
    <t>CONTRATAR LA PRESTACION DE SERVICIOS DE DESINFECCION PARA EL CONTROL Y MANEJO DE PLAGAS CONTRA INSECTOS, VOLADORES, RASTREROS, ROEDORES, ARACNIDOS, ENTRE OTROS, EN LAS SEDES BARAHOJA, IDEMA, Y SAN EDUARDO DE LA EMPRESA SOCIAL DEL ESTADO HOSPITAL LOCAL DE AGUACHICA E.S.E</t>
  </si>
  <si>
    <t>PS-016-2020</t>
  </si>
  <si>
    <t>CONTROL CALIDAD RX SAS</t>
  </si>
  <si>
    <t>901.392.080-9</t>
  </si>
  <si>
    <t>CONTRATAR LA PRESTACION DE SERVICIOS PARA EL CONTROL DE CALIDAD DE RAYOS X Y FIJO, CALCULO DE BLINDAJES, NIVELES DE REFERENCIA PARA DIAGNOSTICO, RADIOMETRIA AMBIENTAL Y ASESORIA Y ACOMPAÑAMIENTO EN DOCUMENTACION PARA LICENCIA DE EQUIPO DE RAYOS X EN LOS TERMINOS DE LA RESOLUCION N 482 DE 2018 PARA LA EMPRESA SOCIAL DEL ESTADO HOSPITAL LOCAL DE AGUACHICA</t>
  </si>
  <si>
    <t>8 DIAS</t>
  </si>
  <si>
    <t>PS-017-2020</t>
  </si>
  <si>
    <t>900,842,900-1</t>
  </si>
  <si>
    <t xml:space="preserve">CONTRATAR LA PRESTACION DE SERVICIOS DE DESINFECCION PARA EL CONTROL Y MANEJO DE PLAGAS CONTRA INSECTOS, VOLADORES, RASTREROS, ROEDORES, ARACNIDOS, ENTRE OTROS, EN LAS SEDES BARAHOJA, IDEMA, Y SAN EDUARDO DE LA EMPRESA SOCIAL DEL ESTADO HOSPITAL LOCAL DE </t>
  </si>
  <si>
    <t>PS-018-2020</t>
  </si>
  <si>
    <t>ITPRINTER SAS</t>
  </si>
  <si>
    <t>901,076,469-5</t>
  </si>
  <si>
    <t>CONTRATAR LA PRESTACION DE SERVICIOS DE INTERNET CANAL DEDICADO DE 100 MEGAS PARA LA INTERCOMUNICACION HOSPITALARIA DE LA EMPRESA SOCIAL DEL ESTADO HOSPITAL LOCAL DE AGUACHICA</t>
  </si>
  <si>
    <t>PS-019-2020</t>
  </si>
  <si>
    <t>CONTRATAR LA PRESTACION DE SERVICIOS PARA LA ACTUALIZACION DEL SITIO WEB Y LA MIGRACION DE LA INFORMACION DE LA EMPRESA SOCIAL DEL ESTADO HOSPITAL LOCAL DE AGUACHICA ESE</t>
  </si>
  <si>
    <t>2 MESES</t>
  </si>
  <si>
    <t>PS-020-2020</t>
  </si>
  <si>
    <t>FUNDACION PARA EL DESARROLLO SOCIAL COMUNITARIO CON LOS TENIS PUESTOS - FUNDESCOTENPUES</t>
  </si>
  <si>
    <t>901.005.700-9</t>
  </si>
  <si>
    <t>CONTRATAR LA PRESTACION DE SERVICIOS PARA LA REALIZACION Y EJECUCION DE JORNADAS LUDICAS FORMATIVAS EN HABITOS Y ESTILOS DE VIDA SALUDABLE, EDUCACION SOBRE LAS MEDIDAS DE PROTECCION E HIGIENE PARA LA PREVENCION DEL CONTAGIO POR COVID-19, LA IMPORTANCIA Y LA REALIZACION DE JORNADAS VIRTUALES DE ACTIVIDAD FISICA, RUMBATERAPIA, AEROBICOS, PROMOCION DEL USO DE LA BICICLETA, CONSEJERIA Y ORIENTACION SOBRE ALIMENTACIONSANA Y EQUILIBRADA EN EL MARCO DE LAS DIVERSAS ACTIVIDADES QUE COMPORTAN LAS DIMENSIONES DEL PLAN DE INTERVENCIONES COLECTIVAS PIC CONTRATADAS POR EL MUNICIPIO DE AGUACHICA Y LA SECRETARIA DE SALUD DEL DEPARTAMENTO DEL CESAR CON LA EMPRESA SOCIAL DEL ESTADO.</t>
  </si>
  <si>
    <t>52 DIAS</t>
  </si>
  <si>
    <t>PS-021-2020</t>
  </si>
  <si>
    <t>CESAR GUIOVANNI TORO VASCO Y/O SUMINISTRO Y EQUIPOS CONTRA INCENDIOS EXTINTORES AGUACHICA G.T.</t>
  </si>
  <si>
    <t>94.418.404-1</t>
  </si>
  <si>
    <t>CONTRATAR LA PRESTACION DE SERVICIOS PARA EL MANTENIMIENTO PREVENTIVO Y CORRECTIVO DE LOS EXTINTORES DE LA EMPRESA SOCIAL DEL ESTADO HOSPITAL LOCAL DE AGUACHIAC ESE INCLUYE EL SUMINISTRO DE ACCESORIOS</t>
  </si>
  <si>
    <t>PS-022-2020</t>
  </si>
  <si>
    <t>ADICION AL CONTRATO EL DÍA 16 DICIEMBRE 2020 POR UN VALOR DE $ 4.760.000</t>
  </si>
  <si>
    <t>901.076.469-5</t>
  </si>
  <si>
    <t>CONTRATAR LA PRESTACION DE SERVICIOS PARA LA ADQUISICION DE UNA SOLUCIÓN DE ALMACENAMIENTO Y RESPALDO DE INFORMACION TENDIENTE A ALOJAR LA INFORMACION SENSIBLE RELACIONADA CON EL SISTEMA DE INFORMACION CENTRAL Y EL RESPALDO DE LA MISMA QUE  SE ALBERGA EN LAS ESTACIONES DE TRABAJO DE LOS USUARIOS, ASI COMO EL DIAGNOSTICO Y EVALUACION DE INFRAESTRUCTURA DE RED QUE INCLUYE 22 HORAS DE SERVICIOS PARA LA EMPRESA SOCIAL DELE STADO HOSPITAL LOCAL DE AGUACHICA.</t>
  </si>
  <si>
    <t>30/12/202</t>
  </si>
  <si>
    <t>PS-023-2020</t>
  </si>
  <si>
    <t>CONTRATAR LA PRESTACIÓN DE SERVICIOS PARA EL  ANTENIMIENTO A TODO COSTO DE CCTV EN LAS SEDES BARAHOJA, IDEMA Y SAN EDUARDO, DVR, EL MANTENIMIENTO PREVENTIVO Y CORRECTIVO DE CÁMARAS TIPO DOMO 1080P, CÁMARAS TIPO BALA 1080P, DISCOS DURO Y EL RESPECTIVO
MANTENIMIENTO DE TODA LA RED DEL CCTV EN CONJUNTO A LA REUBICACIÓN DE ALGUNOS PUNTOS DEL CCTV QUE SE REQUIERE, VERIFICACIÓN DE TODO EL CIRCUITO REGULADO DEL CCTV PARA SU PERFECTO FUNCIONAMIENTO DEL CCTV, LO CUAL INCLUYE EL SUMINISTRO E INSTALACIÓN DE VIDEO PORTERO CON CONTROL DE APERTURA DESDE PORTERÍA, EN CONJUNTO A LA ADECUACIÓN DE LA PUERTA DE ACCESO
DESTINADO PARA LAS MOTOCICLETAS Y EL MANTENIMIENTO Y
AMPLIACIÓN DE SISTEMA DE CONTROL DE ACCESO UBICADO EN LA SEDE BARAHOJA EN CONJUNTO A LA ACTUALIZACIÓN DEL SISTEMA YA EXISTENTE EN EL HOSPITAL LOCAL DE AGUACHICA E.S.E.</t>
  </si>
  <si>
    <t>PSP-001-2020</t>
  </si>
  <si>
    <t>BEALDO RAMOS MEDINA</t>
  </si>
  <si>
    <t>18903559 DE RIO DE ORO (CESAR)</t>
  </si>
  <si>
    <t>CONTRATAR LA PRESTACION DE SERVICIOS PROFESIONALES DE ASESORIA JURIDICA A LA EMPRESA SOCIAL DEL ESTADO HOSPITAL LOCAL DE AGUACHICA DENTRO DE SU MARCO JURIDICO CORRESPONDIENTE.</t>
  </si>
  <si>
    <t>30 DIAS Y 5 MESES</t>
  </si>
  <si>
    <t>PSP-002-2020</t>
  </si>
  <si>
    <t>MARIA FARINA CUELLO QUIÑONEZ</t>
  </si>
  <si>
    <t>22548604 BARRANQUILLA (ATLANTICO)</t>
  </si>
  <si>
    <t>CONTRATAR LA PRESTACIÓN DE SERVICIOS PROFESIONALES DE ASESORIA JURIDICA EN LA DEFENSA JUDICIAL Y ADMINISTRATIVA DE LA EMPRESA SOCIAL DEL ESTADO HOSPITAL LOCAL DE AGUACHICA</t>
  </si>
  <si>
    <t>PSP-003-2020</t>
  </si>
  <si>
    <t>MARIA ALEJANDRA RICARDO FIGUEROA</t>
  </si>
  <si>
    <t>1098775473 DE BUCARAMANGA (SANTANDER)</t>
  </si>
  <si>
    <t>CONTRATAR LA PRESTACION DE SERVICIOS PROFESIONALES COMO ABOGADA PARA QUE BRINDE APOYO JURIDICO A LA EMPRESA SOCIAL DEL ESTADO HOSPITAL LOCAL DE AGUACHICA E.S.E.</t>
  </si>
  <si>
    <t>30 DIAS Y 2 MESES</t>
  </si>
  <si>
    <t>PSP-004-2020</t>
  </si>
  <si>
    <t>KATHERINE CASADIEGOS CHINCHILLA</t>
  </si>
  <si>
    <t>1065894684 DE AGUACHICA</t>
  </si>
  <si>
    <t>PSP-005-2020</t>
  </si>
  <si>
    <t>VIVIANA JULIETH MARTINEZ QUINTERO</t>
  </si>
  <si>
    <t>63533706 DE BUCARAMANGA</t>
  </si>
  <si>
    <t xml:space="preserve">CONTRATAR LA PRESTACIÓN DE SERVICIOS PROFESIONALES EN AUDITORIA EN CALIDAD PARA EL APOYO A LA GESTIÓN EN EL DESARROLLO DEL SISTEMA OBLIGATORIA DE GARANTIA DE LA CALIDAD EN EL PROGRAMA DE SEGURIDAD DEL PACIENTE DEL HOSPITAL LOCAL DE AGUACHICA. </t>
  </si>
  <si>
    <t>PSP-006-2020</t>
  </si>
  <si>
    <t>CARMEN BEATRIZ QUINTERO BATISTA</t>
  </si>
  <si>
    <t xml:space="preserve">1091668410 DE OCAÑA </t>
  </si>
  <si>
    <t>CONTRATAR LA PRESTACION DE SERVICIOS PROFESIONALES EN LA REALIZACIÓN DE ACCIONES PARA EL DESARROLLO, SEGUIMIENTO, EVALUACIÓN Y CONTROL DEL PROGRAMA DE ATENCIÓN DE PACIENTES CRONICOS ACORDE A LAS NOTAS TECNICAS DE LOS CONTRATOS SUSCRITOS CON LAS EAPB POR PARTE DE LA EMPRESA SOCIAL DEL ESTADO HOSPITAL LOCAL DE AGUACHICA E.S.E.</t>
  </si>
  <si>
    <t>PSP-007-2020</t>
  </si>
  <si>
    <t xml:space="preserve">MONICA WILCHES GARZON </t>
  </si>
  <si>
    <t>49660514 DE AGUACHICA</t>
  </si>
  <si>
    <t xml:space="preserve">CONTRATAR LA PRESTACIÓN DE SERVICIOS PROFESIONALES COMO CONTADOR PUBLICO ESPECIALIZADO PARA ASESORAR LOS PROCESOS FINANCIEROS Y CONTABLES, ASI COMO LA PREPARACIÓN DE INFORMES QUE DEBA RENDIR EL HOSPITAL LOCAL DE AGUACHICA E.S.E. ANTE LOS DIFERENTES ORGANISMOS DE CONTROL. </t>
  </si>
  <si>
    <t>PSP-008-2020</t>
  </si>
  <si>
    <t>YELISA MARCELA JIMENEZ ARTEAGA</t>
  </si>
  <si>
    <t>1081814366 DE FUNDACION MAGDALENA</t>
  </si>
  <si>
    <t>CONTRATAR LA PRESTACIÓN DE SERVICIOS PROFESIONALES EN LA REALIZACIÓN DE ACCIONES PARA EL DESARROLLO, SEGUIMIENTO, EVALUACIÓN Y CONTROL DEL SISTEMA DE GESTIÓN, SEGURIDAD Y SALUD EN EL TRABAJO DE LA EMPRESA SOCIAL DEL ESTADO HOSPITAL LOCAL DE AGUACHICA E.S.E.</t>
  </si>
  <si>
    <t>PSP-009-2020</t>
  </si>
  <si>
    <t>UNIMUJER MATERNO INFANTIL</t>
  </si>
  <si>
    <t>901238381-2</t>
  </si>
  <si>
    <t xml:space="preserve">CONTRATAR LA PRESTACIÓN DE SERVICIOS PROFESIONALES EN LA REALIZACIÓN DE ECOGRAFÍAS GINECOLOGICAS, PARA LA ATENCIÓN EN SALUD DE LOS USUARIOS DE LA EMPRESA SOCIAL DEL ESTADO HOSPITAL LOCAL DE AGUACHICA, BAJO LA MODALIDAD DE EVENTOS. </t>
  </si>
  <si>
    <t>PSP-010-2020</t>
  </si>
  <si>
    <t>CENTRO DE DIAGNOSTICO INTEGRAL ECOCENTRO S.A.S</t>
  </si>
  <si>
    <t>900.519.921 – 2</t>
  </si>
  <si>
    <t xml:space="preserve">CONTRATAR LA PRESTACIÓN DE SERVICIOS PROFESIONALES EN LA REALIZACIÓN DE ECOGRAFÍAS GINECOLOGICAS, PARA LA ATENCIÓN EN SALUD DE LOS USUARIOS DE LA EMPRESA SOCIAL DEL ESTADO  HOSPITAL LOCAL DE AGUACHICA, BAJO LA MODALIDAD DE EVENTOS. </t>
  </si>
  <si>
    <t>PSP-013-2020</t>
  </si>
  <si>
    <t xml:space="preserve">CENTRO MEDICO Y DE AYUDA DIAGNOSTICAS LTDA </t>
  </si>
  <si>
    <t>900.227.124 – 5</t>
  </si>
  <si>
    <t xml:space="preserve">CONTRATAR LA PRESTACIÓN DE SERVICIOS PROFESIONALES DE IMÁGENES DIAGNOSTICAS Y LECTURA DE RAYOS X PARA LA ATENCIÓN EN SALUD DE LOS USUARIOS DEL HOSPITAL LOCAL DE AGUACHICA EMPRESA SOCIAL DEL ESTADO, BAJO LA MODALIDAD DE EVENTOS. </t>
  </si>
  <si>
    <t>29 DIAS Y 11 MESES</t>
  </si>
  <si>
    <t>PSP-014-2020</t>
  </si>
  <si>
    <t>JOSE FRANCISCO GOMEZ CLAVIJO</t>
  </si>
  <si>
    <t>91524589 DE BUCARAMANGA</t>
  </si>
  <si>
    <t>CONTRATAR LA PRESTACION DE SERVICIOS PROFESIONALES PARA LA  ELABORACIÓN DE PRÓTESIS DENTALES REQUERIDAS POR LOS USUARIOS DE LA EMPRESA SOCIAL DEL ESTADO HOSPITAL LOCAL DE AGUACHICA, BAJO LA MODALIDAD DE EVENTOS.</t>
  </si>
  <si>
    <t>PSP-015-2020</t>
  </si>
  <si>
    <t>NACER CENTRO MEDICO IPS S.A.S</t>
  </si>
  <si>
    <t>901.169.763-6</t>
  </si>
  <si>
    <t>CONTRATAR LA PRESTACION DE SERVICIOS PROFESIONALES EN LA REALIZACION DE ECOGRAFIAS GINECOLOGICAS, PARA LA ATENCIÓN EN SALUD DE LOS USUARIOS DE LA EMPRESA SOCIAL DEL ESTADO HOSPITAL LOCAL DE AGUACHICA, BAJO LA MODALIDAD DE EVENTOS.</t>
  </si>
  <si>
    <t>7 MESES Y 7 DIAS</t>
  </si>
  <si>
    <t>PSP-016-2020</t>
  </si>
  <si>
    <t>CAROLINA PRIETO CARTAGENA</t>
  </si>
  <si>
    <t>CONTRATAR LA PRESTACIÓN DE SERVICIOS PROFESIONALES COMO INGENIERO AMBIENTAL PARA EL DESARROLLO DE LOS PROCEDIMIENTOS Y ACTIVIDADES DEL PLAN DE INTERVENCIONES COLECTIVAS EN EL MARCO OPERATIVO DE LA DIMENSIÓN SALUD AMBIENTAL DEL PLAN DECENAL DE SALUD PÚBLICA EN VIRTUD DEL CONTRATO INTERADMINISTRATIVO N° 003-2020 SUSCRITO CON EL MUNICIPIO AGUACHICA (CESAR).</t>
  </si>
  <si>
    <t>DOS MESES Y 15 DIAS</t>
  </si>
  <si>
    <t>PSP-017-2020</t>
  </si>
  <si>
    <t>LINDA KATHERINE DUARTE PEREZ</t>
  </si>
  <si>
    <t>CONTRATAR LA PRESTACIÓN DE SERVICIOS PROFESIONALES COMO PSICOLOGA PARA EL DESARROLLO DE LOS PROCEDIMIENTOS Y ACTIVIDADES DEL PLAN DE INTERVENCIONES COLECTIVAS EN EL MARCO OPERATIVO DE LA DIMENSIÓN CONVIVENCIA SOCIAL Y SALUD MENTAL  DEL PLAN DECENAL DE SALUD PÚBLICA EN VIRTUD DEL CONTRATO INTERADMINISTRATIVO N° 003-2020 SUSCRITO CON EL MUNICIPIO AGUACHICA (CESAR).</t>
  </si>
  <si>
    <t>PSP-018-2020</t>
  </si>
  <si>
    <t>MARIA CAMILA VARGAS CASELLES</t>
  </si>
  <si>
    <t>CONTRATAR LA PRESTACIÓN DE SERVICIOS PROFESIONALES COMO PSICOPEDAGOGA PARA EL DESARROLLO DE LOS PROCEDIMIENTOS Y ACTIVIDADES DEL PLAN DE INTERVENCIONES COLECTIVAS EN EL MARCO OPERATIVO DE LA DIMENSIÓN CONVIVENCIA SOCIAL Y SALUD MENTAL  DEL PLAN DECENAL DE SALUD PÚBLICA EN VIRTUD DEL CONTRATO INTERADMINISTRATIVO N° 003-2020 SUSCRITO CON EL MUNICIPIO AGUACHICA (CESAR).</t>
  </si>
  <si>
    <t>PSP-019-2020</t>
  </si>
  <si>
    <t>JOHAN FERNANDO ALVAREZ GALEZO</t>
  </si>
  <si>
    <t>DOS MESES Y 14 DIAS</t>
  </si>
  <si>
    <t>PSP-022-2020</t>
  </si>
  <si>
    <t>JUAN MANUEL RODRIGUEZ PALLARES</t>
  </si>
  <si>
    <t>CONTRATAR LA PRESTACIÓN DE SERVICIOS PROFESIONALES COMO FISIOTERAPEUTA PARA EL DESARROLLO DE LOS PROCEDIMIENTOS Y ACTIVIDADES DEL PLAN DE INTERVENCIONES COLECTIVAS EN EL MARCO OPERATIVO DE LA DIMENSIÓN VIDA SALUDABLE Y CONDICIONES NO TRANSMISIBLES DEL PLAN DECENAL DE SALUD PÚBLICA EN VIRTUD DEL CONTRATO INTERADMINISTRATIVO N° 003-2020 SUSCRITO CON EL MUNICIPIO AGUACHICA (CESAR).</t>
  </si>
  <si>
    <t>DOS MESES Y 13 DIAS</t>
  </si>
  <si>
    <t>PSP-024-2020</t>
  </si>
  <si>
    <t>MARIA ALEJANDRA CONTRERAS BAYONA</t>
  </si>
  <si>
    <t>CONTRATAR LA PRESTACIÓN DE SERVICIOS PROFESIONALES COMO INGENIERO INDUSTRIAL PARA EL DESARROLLO DE LOS PROCEDIMIENTOS Y ACTIVIDADES DEL PLAN DE INTERVENCIONES COLECTIVAS EN EL MARCO OPERATIVO DE LA DIMENSIÓN SALUD ÁMBITO LABORAL  DEL PLAN DECENAL DE SALUD PÚBLICA EN VIRTUD DEL CONTRATO INTERADMINISTRATIVO N° 003-2020 SUSCRITO CON EL MUNICIPIO AGUACHICA (CESAR).</t>
  </si>
  <si>
    <t>DOS MESES Y DOCE DIAS</t>
  </si>
  <si>
    <t>PSP-027-2020</t>
  </si>
  <si>
    <t>ADICION AL CONTRATO EL DÍA 21 JULIO 2020 POR UN VALOR DE $2.333.333 PLAZO A PRORROGAR 20 DIAS CALENDARIO</t>
  </si>
  <si>
    <t>LEONOR ERMINIA CUETO BARBOSA</t>
  </si>
  <si>
    <t>CONTRATAR LA PRESTACIÓN DE SERVICIOS PROFESIONALES PARA EL SEGUIMIENTO, DESARROLLO Y EVALUACIÓN DE LOS PROCEDIMIENTOS Y ACTIVIDADES DEL PLAN DE INTERVENCIONES COLECTIVAS EN EL MARCO OPERATIVO DE LAS SIETE (7) DIMENSIONES PRIORITARIAS  DEL PLAN DECENAL DE SALUD PÚBLICA EN VIRTUD DEL CONTRATO INTERADMINISTRATIVO N° 003-2020 SUSCRITO CON EL MUNICIPIO AGUACHICA (CESAR).</t>
  </si>
  <si>
    <t xml:space="preserve">DOS MESES Y SEIS DIAS </t>
  </si>
  <si>
    <t>PSP-029-2020</t>
  </si>
  <si>
    <t>DAGOBERTO OROZCO MOVILLA</t>
  </si>
  <si>
    <t>CONTRATAR LA PRESTACIÓN DE SERVICIOS PROFESIONALES COMO NUTRICIONISTA DIETISTA PARA EL DESARROLLO DE LOS PROCEDIMIENTOS Y ACTIVIDADES DEL PLAN DE INTERVENCIONES COLECTIVAS EN EL MARCO OPERATIVO DE LA DIMENSIÓN SEGURIDAD ALIMENTARIA Y NUTRICIONAL  DEL PLAN DECENAL DE SALUD PÚBLICA EN VIRTUD DEL CONTRATO INTERADMINISTRATIVO N° 003-2020 SUSCRITO CON EL MUNICIPIO AGUACHICA (CESAR).</t>
  </si>
  <si>
    <t xml:space="preserve">DOS MESES Y CINCO DIAS </t>
  </si>
  <si>
    <t>PSP-031-2020</t>
  </si>
  <si>
    <t>OSCAR ENRIQUE ROMERO MARTINEZ</t>
  </si>
  <si>
    <t>CONTRATAR LA PRESTACIÓN DE SERVICIOS PROFESIONALES COMO ENFERMERO PARA EL DESARROLLO DE LOS PROCEDIMIENTOS Y ACTIVIDADES DEL PLAN DE INTERVENCIONES COLECTIVAS EN EL MARCO OPERATIVO DE LA DIMENSIÓN VIDA SALUDABLE Y ENFERMEDADES TRANSMISIBLES  DEL PLAN DECENAL DE SALUD PÚBLICA EN VIRTUD DEL CONTRATO INTERADMINISTRATIVO N° 003-2020 SUSCRITO CON EL MUNICIPIO AGUACHICA (CESAR).</t>
  </si>
  <si>
    <t>DOS MESES Y CUATRO DIAS</t>
  </si>
  <si>
    <t>PSP-033-2020</t>
  </si>
  <si>
    <t>ADICION AL CONTRATO EL DÍA 21 JULIO 2020 POR UN VALOR DE $1,200.000 PLAZO A PRORROGAR 15 DIAS</t>
  </si>
  <si>
    <t>LUZ MARINA ZAPATA MOLINA</t>
  </si>
  <si>
    <t>CONTRATAR LA PRESTACION DE SERVICIOS PROFESIONALES COMO ENFERMERA PARA EL DESARROLLO DE LOS PROCEDIMIENTOS Y ACTIVIDADES DEL PLAN DE INTERVENCIONES COLECTIVAS EN EL MARCO OPERATIVO DE LA DIMENSIÓN SEXUALIDAD, DERECHOS SEXUALES Y REPRODUCTIVOS DEL PLAN DECENAL DE SALU PÚBLICA EN VIRTUD DEL CONTRATO INTERADMINISTRATIVO N° 003-2020 SUSCRITO CON EL MUNICIPIO DE AGUACHICA (CESAR).</t>
  </si>
  <si>
    <t>DOS MESES</t>
  </si>
  <si>
    <t>PSP-034-2020</t>
  </si>
  <si>
    <t>JORGE ENRIQUE VALLEJO MEJIA</t>
  </si>
  <si>
    <t>CONTRATAR LA PRESTACIÓN DE SERVICIOS PROFESIONALES EN LA REALIZACIÓN DE ACCIONES PARA EL DESARROLLO, SEGUIMIENTO, EVALUACIÓN Y CONTROL DEL SISTEMA DE GESTIÓN, SEGURIDAD Y SALUD EN EL TRABAJO DE LA EMPRESA SOCIAL DEL ESTADO HOSPITAL LOCAL DE AGUACHICA E.S.E</t>
  </si>
  <si>
    <t>SIETE MESES</t>
  </si>
  <si>
    <t>PSP-035-2020</t>
  </si>
  <si>
    <t>DUBAN GOMEZ SALAS</t>
  </si>
  <si>
    <t>CONTRATAR LA PRESTACIÓN DE SERVICIOS PROFESIONALES COMO INGENIERO AMBIENTAL  DE LA EMPRESA SOCIAL DEL ESTADO HOSPITAL LOCAL DE AGUACHICA E.S.E</t>
  </si>
  <si>
    <t>6 MESES Y 15 DÍAS</t>
  </si>
  <si>
    <t>PSP-036-2020</t>
  </si>
  <si>
    <t>18.903.559 DE RIO DE ORO (CESAR)</t>
  </si>
  <si>
    <t>PSP-038-2020</t>
  </si>
  <si>
    <t>ALEXANDER QUIN MERCHAN</t>
  </si>
  <si>
    <t>CONTRATAR LA PRESTACIÓN DE SERVICIOS PROFESIONALES COMO CONTADOR PUBLICO ESPECIALIZADO PARA ASESORAR LOS PROCESOS FINANCIEROS Y CONTABLES, ASI COMO LA PREPARACIÓN DE INFORMES QUE DEBA RENDIR EL HOSPITAL LOCAL DE AGUACHICA E.S.E. ANTE LOS DIFERENTES ORGANI</t>
  </si>
  <si>
    <t>5 MESES Y 18 DIAS</t>
  </si>
  <si>
    <t>PSP-039-2020</t>
  </si>
  <si>
    <t>JESUS ANTONIO SANCHEZ ALBA</t>
  </si>
  <si>
    <t>CONTRATAR LA PRESTACION DE SERVICIOS PROFESIONALES COMO CONTADOR PÚBLICO PARA ASESORAR LOS PROCESOS FINANCIEROS Y CONTABLES, ASÍ COMO LA PREPARACIÓN DE INFORMES QUE DEBA RENDIR EL HOSPITAL LOCAL DE AGUACHICA E.S.E ANTE LOS DIFERENTES ORGANISMOS DE CONTROL.</t>
  </si>
  <si>
    <t>4 MESES 22 DIAS</t>
  </si>
  <si>
    <t>PSP-040-2020</t>
  </si>
  <si>
    <t>MASSIEL ARELIX VIECCO CHINCHIA</t>
  </si>
  <si>
    <t>40,928,889</t>
  </si>
  <si>
    <t>CONTATAR LA PRESTACION DE  SERVICIOS PROFESIONALES DE ASESORIA EN AUDITORIA MEDICA CONCURRENTE PARA LAS AREAS DE URGENCIAS Y CONSULTA EXTERNA DE LA EMPRESA SOCIAL DEL ESTADO HOSPITAL LOCAL DE AGUACHICA ESE</t>
  </si>
  <si>
    <t>PSP-041-2020</t>
  </si>
  <si>
    <t>LINA LICETH DIAZ QUINTERO</t>
  </si>
  <si>
    <t>CONTRATAR LA PRESTACION DE SERVICIOS PROFESIONALES PARA EL SEGUIMIENTO, DESARROLLO Y EVALUACION DE LOS PROCEDIMIENTOS Y ACTIVIDADES DEL PLAN DE INTERVENCIONES COLECTIVAS EN EL MARCO OPERATIVO DE LAS SIETE DIMENSIONES PRIORITARIAS DEL PLAN DECENAL DE SALUD PUBLICA Y LAS CUALES HA DE EJECUTAR EL HOSPITAL LOCAL DE AGUACHICA</t>
  </si>
  <si>
    <t>PSP-042-2020</t>
  </si>
  <si>
    <t>CONTRATAR LA PRESTACION DE  SERVICIOS PROFESIONALES COMO INGENIERA AMBIENTALPARA EL DESARROLLO DE LOS PROCEDIMIENTOS Y ACTIVIDADES DEL PLAN DE INTERVENCIONES COLECTIVAS EN EL MARCO OPERATIVO DE LA DIMENSION SALUD AMBIENTAL EN EL PLAN DECENAL DE SALUD PUBLICA EN VIRTUD DEL CONTRATO INTERADMINISTRATIVO N 004-2020 SUSCRITO CON EL MUNICIPIO DE AGUACHICA (CESAR)</t>
  </si>
  <si>
    <t>PSP-043-2020</t>
  </si>
  <si>
    <t>CONTRATAR LA PRESTACIÓN DE SERVICIOS PROFESIONALES COMO INGENIERO AMBIENTAL PARA EL DESARROLLO DE LOS PROCEDIMIENTOS Y ACTIVIDADES DEL PLAN DE INTERVENCIONES COLECTIVAS EN EL MARCO OPERATIVO DE LA DIMENSIÓN SALUD AMBIENTAL DEL PLAN DECENAL DE SALUD PÚBLICA EN VIRTUD DEL CONTRATO INTERADMINISTRATIVO N° 004 - 2020 SUSCRITO CON EL MUNICIPIO DE AGUACHICA (CESAR)</t>
  </si>
  <si>
    <t>PSP-045-2020</t>
  </si>
  <si>
    <r>
      <t>KARINA OLIVERO HERNANDEZ</t>
    </r>
    <r>
      <rPr>
        <sz val="9.5"/>
        <color theme="1"/>
        <rFont val="Century Gothic"/>
        <family val="2"/>
      </rPr>
      <t xml:space="preserve"> </t>
    </r>
  </si>
  <si>
    <t>CONTRATAR LA PRESTACIÓN DE SERVICIOS PROFESIONALES COMO ENFERMERA PARA EL DESARROLLO DE LOS PROCEDIMIENTOS Y ACTIVIDADES DEL PLAN DE INTERVENCIONES COLECTIVAS EN EL MARCO OPERATIVO DE LA DIMENSIÓN VIDA SALUDABLE Y CONDICIONES NO TRANSMISIBLES DEL PLAN DECENAL DE SALUD PÚBLICA EN VIRTUD DEL CONTRATO INTERADMINISTRATIVO N° 004 - 2020 SUSCRITO CON EL MUNICIPIO DE AGUACHICA (CESAR)</t>
  </si>
  <si>
    <t>PSP-048-2020</t>
  </si>
  <si>
    <t>CONTRATAR LA PRESTACIÓN DE SERVICIOS PROFESIONALES COMO PSICOLOGA PARA EL DESARROLLO DE LOS PROCEDIMIENTOS Y ACTIVIDADES DEL PLAN DE INTERVENCIONES COLECTIVAS EN EL MARCO OPERATIVO DE LA DIMENSIÓN CONVIVENCIA SOCIAL Y SALUD MENTAL DEL PLAN DECENAL DE SALUD PÚBLICA EN VIRTUD DEL CONTRATO INTERADMINISTRATIVO N° 004 - 2020 SUSCRITO CON EL MUNICIPIO DE AGUACHICA (CESAR)</t>
  </si>
  <si>
    <t>PSP-049-2020</t>
  </si>
  <si>
    <t>SANDRA PATRICIA RODRIGUEZ CARDOZO</t>
  </si>
  <si>
    <t>PSP-050-2020</t>
  </si>
  <si>
    <t>DIANNY ESTEFANY AMAYA MORALES</t>
  </si>
  <si>
    <t>PSP-051-2020</t>
  </si>
  <si>
    <t>CONTRATAR LA PRESTACIÓN DE SERVICIOS PROFESIONALES COMO PSICOPEDAGOGA PARA EL DESARROLLO DE LOS PROCEDIMIENTOS Y ACTIVIDADES DEL PLAN DE INTERVENCIONES COLECTIVAS EN EL MARCO OPERATIVO DE LA DIMENSIÓN CONVIVENCIA SOCIAL Y SALUD MENTAL DEL PLAN DECENAL DE SALUD PÚBLICA EN VIRTUD DEL CONTRATO INTERADMINISTRATIVO N° 004 - 2020 SUSCRITO CON EL MUNICIPIO DE AGUACHICA (CESAR)</t>
  </si>
  <si>
    <t>PSP-053-2020</t>
  </si>
  <si>
    <t>LEILYS CAROLINA MENDOZA ARRIETA</t>
  </si>
  <si>
    <t>CONTRATAR LA PRESTACIÓN DE SERVICIOS PROFESIONALES COMO NUTRICIONISTA DIETISTA PARA EL DESARROLLO DE LOS PROCEDIMIENTOS Y ACTIVIDADES DEL PLAN DE INTERVENCIONES COLECTIVAS EN EL MARCO OPERATIVO DE LA DIMENSIÓN SEGURIDAD ALIMENTARIA Y NUTRICIONAL DEL PLAN DECENAL DE SALUD PÚBLICA EN VIRTUD DEL CONTRATO INTERADMINISTRATIVO N° 004 - 2020 SUSCRITO CON EL MUNICIPIO DE AGUACHICA (CESAR)</t>
  </si>
  <si>
    <t>PSP-056-2020</t>
  </si>
  <si>
    <t>CONTRATAR LA PRESTACIÓN DE SERVICIOS PROFESIONALES COMO ENFERMERA PARA EL DESARROLLO DE LOS PROCEDIMIENTOS Y ACTIVIDADES DEL PLAN DE INTERVENCIONES COLECTIVAS EN EL MARCO OPERATIVO DE LA DIMENSIÓN SEXUALIDAD, DERECHOS SEXUALES Y REPRODUCTIVOS DEL PLAN DECENAL DE SALUD PÚBLICA EN VIRTUD DEL CONTRATO INTERADMINISTRATIVO N° 004 - 2020 SUSCRITO CON EL MUNICIPIO DE AGUACHICA (CESAR)</t>
  </si>
  <si>
    <t>PSP-057-2020</t>
  </si>
  <si>
    <t>CHEINA TALEXIS MENESES TRILLOS</t>
  </si>
  <si>
    <t>CONTRATAR LA PRESTACIÓN DE SERVICIOS PROFESIONALES COMO PSICÓLOGA PARA EL DESARROLLO DE LOS PROCEDIMIENTOS Y ACTIVIDADES DEL PLAN DE INTERVENCIONES COLECTIVAS EN EL MARCO OPERATIVO DE LA DIMENSIÓN SEXUALIDAD, DERECHOS SEXUALES Y REPRODUCTIVOS DEL PLAN DECENAL DE SALUD PÚBLICA EN VIRTUD DEL CONTRATO INTERADMINISTRATIVO N° 004 - 2020 SUSCRITO CON EL MUNICIPIO DE AGUACHICA (CESAR)</t>
  </si>
  <si>
    <t>PSP-061-2020</t>
  </si>
  <si>
    <t>LIZETH CAROLINA GONZALEZ ALVAREZ</t>
  </si>
  <si>
    <t>CONTRATAR LA PRESTACIÓN DE SERVICIOS PROFESIONALES COMO ENFERMERA PARA EL DESARROLLO DE LOS PROCEDIMIENTOS Y ACTIVIDADES DEL PLAN DE INTERVENCIONES COLECTIVAS EN EL MARCO OPERATIVO DE LA DIMENSIÓN VIDA SALUDABLE Y ENFERMEDADES TRANSMISIBLES DEL PLAN DECENAL DE SALUD PÚBLICA EN VIRTUD DEL CONTRATO INTERADMINISTRATIVO N° 004 - 2020 SUSCRITO CON EL MUNICIPIO DE AGUACHICA (CESAR)</t>
  </si>
  <si>
    <t>PSP-062-2020</t>
  </si>
  <si>
    <t>BRIGITH STHEPHANY GOMEZ PARRA</t>
  </si>
  <si>
    <t>CONTRATAR LA PRESTACIÓN DE SERVICIOS PROFESIONALES COMO PSICOLOGA PARA EL DESARROLLO DE LOS PROCEDIMIENTOS Y ACTIVIDADES DEL PLAN DE INTERVENCIONES COLECTIVAS EN EL MARCO OPERATIVO DE LA DIMENSIÓN VIDA SALUDABLE Y ENFERMEDADES TRANSMISIBLES DEL PLAN DECENAL DE SALUD PÚBLICA EN VIRTUD DEL CONTRATO INTERADMINISTRATIVO N° 004 - 2020 SUSCRITO CON EL MUNICIPIO DE AGUACHICA (CESAR)</t>
  </si>
  <si>
    <t>PSP-063-2020</t>
  </si>
  <si>
    <t>YESENIA BRIGITTE BECERRA BLANCO</t>
  </si>
  <si>
    <t>PSP-066-2020</t>
  </si>
  <si>
    <t>MAIRA ALEJANDRA CONTRERAS BAYONA</t>
  </si>
  <si>
    <t>CONTRATAR LA PRESTACIÓN DE SERVICIOS PROFESIONALES COMO INGENIERO INDUSTRIAL PARA EL DESARROLLO DE LOS PROCEDIMIENTOS Y ACTIVIDADES DEL PLAN DE INTERVENCIONES COLECTIVAS EN EL MARCO OPERATIVO DE LA DIMENSIÓN SALUD AMBITO LABORAL DEL PLAN DECENAL DE SALUD PÚBLICA EN VIRTUD DEL CONTRATO INTERADMINISTRATIVO N° 004 - 2020 SUSCRITO CON EL MUNICIPIO DE AGUACHICA (CESAR)</t>
  </si>
  <si>
    <t>PSP-068-2020</t>
  </si>
  <si>
    <t>LEISLY JANICE DIAZ QUINTERO</t>
  </si>
  <si>
    <t>CONTRATAR LA PRESTACION DE SERVICIOS PROFESIONALES COMO ENFERMERA PARA EL DESARROLLO DE LOS PROCEDIMIENTOS Y ACTIVIDADES DEL PLAN DE INTERVENCIONES COLECTIVAS EN EL MARCO OPERATIVO DE LA DIMENSIÓN VIDA SALUDABLE Y CONDICIONES NO TRANMISIBLES DEL PLAN DECENAL DE SALUD PUBLICA EN VIRTUD DEL CONTRATO INTERADMINISTRATIVO N° 004-2020 SUSCRITO CON EL MUNICIPIO DE AGUACHICA (CESAR)</t>
  </si>
  <si>
    <t>PSP-069-2020</t>
  </si>
  <si>
    <t>ANA MARCELA NORIEGA GARCIA</t>
  </si>
  <si>
    <t>2 MESES 26 DIAS</t>
  </si>
  <si>
    <t>PSP-071-2020</t>
  </si>
  <si>
    <t>ARGEMIRO GUTIERREZ LOPEZ</t>
  </si>
  <si>
    <t>CONTRATAR LA PRESTACION DE SERVICIOS PROFESIONALES DE UN ARQUITECTO PARA LA ACTUALIZACION DE LOS PLANOS ARQUITECTONICOS DE LAS SEDES BARAHOJA, SAN EDUARDO E IDEMA DE LA EMPRESA SOCIAL DEL ESTADO HOSPITAL LOCAL DE AGUACHICA ESE</t>
  </si>
  <si>
    <t>10 DIAS</t>
  </si>
  <si>
    <t>PSAG-11-2020</t>
  </si>
  <si>
    <t>TATIANA SOLER ORREGO</t>
  </si>
  <si>
    <t>52.428.160 DE BOGOTA D.C.</t>
  </si>
  <si>
    <t>CONTRATAR LA PRESTACIÓN DE APOYO A LA GESTION COMO CITOHISTOLOGA PARA LA REALIZACIÓN DE LECTURAS DE CITOLOGÍAS PRACTICADAS A LAS USUARIAS DE LA EMPRESA SOCIAL DEL ESTADO HOSPITAL LOCAL DE AGUACHICA, BAJO LA MODALIDAD DE EVENTOS.</t>
  </si>
  <si>
    <t>PSAG-012-2020</t>
  </si>
  <si>
    <t>NICOLAS MAURICIO BAYONA RAMIREZ</t>
  </si>
  <si>
    <t>1.018.493.980 DE BOGOTA</t>
  </si>
  <si>
    <t>CONTRATAR LA PRESTACIÓN DE SERVICIOS DE APOYO A LA GESTIÓN COMO JUDICANTE PARA EL DESARROLLO DE ACTIVIDADES JURÍDICAS DE LA EMPRESA SOCIAL DEL ESTADO HOSPITAL LOCAL DE AGUACHICA E.S.E.</t>
  </si>
  <si>
    <t>PSAG-020-2020</t>
  </si>
  <si>
    <t>HANYI ELENA SANCHEZ IBAÑEZ</t>
  </si>
  <si>
    <t>CONTRATAR LA PRESTACIÓN  DE APOYO A LA GESTIÓN COMO AUXILIAR  DE ENFERMERIA  PARA EL DESARROLLO DE LOS PROCEDIMIENTOS Y ACTIVIDADES DEL PLAN DE INTERVENCIONES COLECTIVAS EN EL MARCO OPERATIVO DE LA DIMENSIÓN VIDA SALUDABLE Y ENFERMEDADES  TRANSMISIBLES DEL PLAN DECENAL DE SALUD PÚBLICA EN VIRTUD DEL CONTRATO INTERADMINISTRATIVO N° 003-2020 SUSCRITO CON EL MUNICIPIO AGUACHICA (CESAR).</t>
  </si>
  <si>
    <t>PSAG-021-2020</t>
  </si>
  <si>
    <t>TORCOROMA DIAZ MATEUS</t>
  </si>
  <si>
    <t>CONTRATAR LA PRESTACIÓN  DE APOYO A LA GESTIÓN COMO AUXILIAR  DE ENFERMERIA  PARA EL DESARROLLO DE LOS PROCEDIMIENTOS Y ACTIVIDADES DEL PLAN DE INTERVENCIONES COLECTIVAS EN EL MARCO OPERATIVO DE LA DIMENSIÓN SEXUALIDAD, DERECHOS SEXUALES Y REPRODUCTIVOS DEL PLAN DECENAL DE SALUD PÚBLICA EN VIRTUD DEL CONTRATO INTERADMINISTRATIVO N° 003-2020 SUSCRITO CON EL MUNICIPIO AGUACHICA (CESAR).</t>
  </si>
  <si>
    <t>PSAG-023-2020</t>
  </si>
  <si>
    <t>MARIA NINFA MARTINEZ CAÑA</t>
  </si>
  <si>
    <t>CONTRATAR LA PRESTACIÓN  DE APOYO A LA GESTIÓN COMO AUXILIAR  DE ENFERMERIA  PARA EL DESARROLLO DE LOS PROCEDIMIENTOS Y ACTIVIDADES DEL PLAN DE INTERVENCIONES COLECTIVAS EN EL MARCO OPERATIVO DE LA DIMENSIÓN VIDA SALUDABLE Y CONDICIONES NO TRANSMISIBLES DEL PLAN DECENAL DE SALUD PÚBLICA EN VIRTUD DEL CONTRATO INTERADMINISTRATIVO N° 003-2020 SUSCRITO CON EL MUNICIPIO AGUACHICA (CESAR).</t>
  </si>
  <si>
    <t>PSAG-025-2020</t>
  </si>
  <si>
    <t>ANDREINA PAOLA RIVAS MANOSALVA</t>
  </si>
  <si>
    <t>CONTRATAR LA PRESTACIÓN  DE APOYO A LA GESTIÓN COMO AUXILIAR  DE ENFERMERIA  PARA EL DESARROLLO DE LOS PROCEDIMIENTOS Y ACTIVIDADES DEL PLAN DE INTERVENCIONES COLECTIVAS EN EL MARCO OPERATIVO DE LA DIMENSIÓN CONVIVENCIA SOCIAL Y SALUD MENTAL DEL PLAN DECENAL DE SALUD PÚBLICA EN VIRTUD DEL CONTRATO INTERADMINISTRATIVO N° 003-2020 SUSCRITO CON EL MUNICIPIO AGUACHICA (CESAR).</t>
  </si>
  <si>
    <t>DOS MESES Y 11 DIAS</t>
  </si>
  <si>
    <t>PSAG-026-2020</t>
  </si>
  <si>
    <t>ONEIDA KARINA BACCA RIVERA</t>
  </si>
  <si>
    <t>CONTRATAR LA PRESTACIÓN  DE APOYO A LA GESTIÓN COMO AUXILIAR  DE ENFERMERIA  PARA EL DESARROLLO DE LOS PROCEDIMIENTOS Y ACTIVIDADES DEL PLAN DE INTERVENCIONES COLECTIVAS EN EL MARCO OPERATIVO DE LA DIMENSIÓN VIDA SALUDABLE Y ENFERMEDADES TRANSMISIBLES DEL PLAN DECENAL DE SALUD PÚBLICA EN VIRTUD DEL CONTRATO INTERADMINISTRATIVO N° 003-2020 SUSCRITO CON EL MUNICIPIO AGUACHICA (CESAR).</t>
  </si>
  <si>
    <t>DOS MESES Y 10 DIAS</t>
  </si>
  <si>
    <t>PSAG-028-2020</t>
  </si>
  <si>
    <t>CARMEN YORLADYS QUINTERO VILLAMIZAR</t>
  </si>
  <si>
    <t>DOS MESES Y 5 DIAS</t>
  </si>
  <si>
    <t>PSAG-030-2020</t>
  </si>
  <si>
    <t>BLADYS ROSA PLATA CANTILLO</t>
  </si>
  <si>
    <t>CONTRATAR LA PRESTACIÓN  DE APOYO A LA GESTIÓN COMO AUXILIAR  DE ENFERMERIA  PARA EL DESARROLLO DE LOS PROCEDIMIENTOS Y ACTIVIDADES DEL PLAN DE INTERVENCIONES COLECTIVAS EN EL MARCO OPERATIVO DE LA DIMENSIÓN SEGURIDAD ALIMENTARIA Y NUTRICIONAL DEL PLAN DECENAL DE SALUD PÚBLICA EN VIRTUD DEL CONTRATO INTERADMINISTRATIVO N° 003-2020 SUSCRITO CON EL MUNICIPIO AGUACHICA (CESAR).</t>
  </si>
  <si>
    <t>PSAG-032-2020</t>
  </si>
  <si>
    <t>LOREXI OSPINO ARENAS</t>
  </si>
  <si>
    <t>CONTRATAR LA PRESTACIÓN  DE APOYO A LA GESTIÓN COMO AUXILIAR  DE ENFERMERIA  PARA EL DESARROLLO DE LOS PROCEDIMIENTOS Y ACTIVIDADES DEL PLAN DE INTERVENCIONES COLECTIVAS EN EL MARCO OPERATIVO DE LA DIMENSIÓN VIDA SALUDABLE Y ENFERMEDADES TRANSMISIBLES  DEL PLAN DECENAL DE SALUD PÚBLICA EN VIRTUD DEL CONTRATO INTERADMINISTRATIVO N° 003-2020 SUSCRITO CON EL MUNICIPIO AGUACHICA (CESAR).</t>
  </si>
  <si>
    <t>DOS MESES Y 4 DIAS</t>
  </si>
  <si>
    <t>PSAG-037-2020</t>
  </si>
  <si>
    <t>MARELVIS MERCADO EGEA</t>
  </si>
  <si>
    <t>CONTRATAR LA PRESTACIÓN  DE SERVICIOS DE APOYO A LA GESTIÓN EN EL DESARROLLO DE ACTIVIDADES ADMINISTRATIVAS PARA LA EMPRESA SOCIAL DEL ESTADO HOSPITAL LOCAL DE AGUACHICA E.S.E</t>
  </si>
  <si>
    <t>PSAG-044-2020</t>
  </si>
  <si>
    <t>JOSE ANTONIO DIAZ RAMOS</t>
  </si>
  <si>
    <t>CONTRATAR LA PRESTACIÓN DE APOYO A LA GESTION COMO AUXILIAR DE ENFERMERIA PARA EL DESARROLLO DE LOS PROCEDIMIENTOS Y ACTIVIDADES DEL PLAN DE INTERVENCIONES COLECTIVAS EN EL MARCO OPERATIVO DE LA DIMENSIÓN SALUD AMBIENTAL DEL PLAN DECENAL DE SALUD PÚBLICA EN VIRTUD DEL CONTRATO INTERADMINISTRATIVO N° 004 - 2020 SUSCRITO CON EL MUNICIPIO DE AGUACHICA (CESAR)</t>
  </si>
  <si>
    <t>PSAG-046-2020</t>
  </si>
  <si>
    <t>CONTRATAR LA PRESTACIÓN DE APOYO A LA GESTION COMO AUXILIAR DE ENFERMERIA PARA EL DESARROLLO DE LOS PROCEDIMIENTOS Y ACTIVIDADES DEL PLAN DE INTERVENCIONES COLECTIVAS EN EL MARCO OPERATIVO DE LA DIMENSIÓN SALUD Y AMBITO LABORAL DEL PLAN DECENAL DE SALUD PÚBLICA EN VIRTUD DEL CONTRATO INTERADMINISTRATIVO N° 004 - 2020 SUSCRITO CON EL MUNICIPIO DE AGUACHICA (CESAR)</t>
  </si>
  <si>
    <t>PSAG-047-2020</t>
  </si>
  <si>
    <t>JANICE PATRICIA FLOREZ QUIÑONEZ</t>
  </si>
  <si>
    <t>CONTRATAR LA PRESTACIÓN DE APOYO A LA GESTION COMO AUXILIAR DE ENFERMERIA PARA EL DESARROLLO DE LOS PROCEDIMIENTOS Y ACTIVIDADES DEL PLAN DE INTERVENCIONES COLECTIVAS EN EL MARCO OPERATIVO DE LA DIMENSIÓN VIDA SALUDABLE Y CONDICIONES NO TRANSMISIBLES DEL PLAN DECENAL DE SALUD PÚBLICA EN VIRTUD DEL CONTRATO INTERADMINISTRATIVO N° 004 - 2020 SUSCRITO CON EL MUNICIPIO DE AGUACHICA (CESAR)</t>
  </si>
  <si>
    <t>PSAG-052-2020</t>
  </si>
  <si>
    <t>CONTRATAR LA PRESTACIÓN DE APOYO A LA GESTION COMO AUXILIAR DE ENFERMERIA PARA EL DESARROLLO DE LOS PROCEDIMIENTOS Y ACTIVIDADES DEL PLAN DE INTERVENCIONES COLECTIVAS EN EL MARCO OPERATIVO DE LA DIMENSIÓN CONVIVENCIA SOCIAL Y SALUD MENTAL DEL PLAN DECENAL DE SALUD PÚBLICA EN VIRTUD DEL CONTRATO INTERADMINISTRATIVO N° 004 - 2020 SUSCRITO CON EL MUNICIPIO DE AGUACHICA (CESAR)</t>
  </si>
  <si>
    <t>PSAG-054-2020</t>
  </si>
  <si>
    <t>CONTRATAR LA PRESTACIÓN DE APOYO A LA GESTION COMO AUXILIAR DE ENFERMERIA PARA EL DESARROLLO DE LOS PROCEDIMIENTOS Y ACTIVIDADES DEL PLAN DE INTERVENCIONES COLECTIVAS EN EL MARCO OPERATIVO DE LA DIMENSIÓN SEGURIDAD ALIMENTARIA Y NUTRICIONAL DEL PLAN DECENAL DE SALUD PÚBLICA EN VIRTUD DEL CONTRATO INTERADMINISTRATIVO N° 004 - 2020 SUSCRITO CON EL MUNICIPIO DE AGUACHICA (CESAR)</t>
  </si>
  <si>
    <t>PSAG-055-2020</t>
  </si>
  <si>
    <t>LEIDY PAOLA NAVARRO HERNANDEZ</t>
  </si>
  <si>
    <t>PSAG-058-2020</t>
  </si>
  <si>
    <t>CONTRATAR LA PRESTACIÓN DE APOYO A LA GESTION COMO AUXILIAR DE ENFERMERIA PARA EL DESARROLLO DE LOS PROCEDIMIENTOS Y ACTIVIDADES DEL PLAN DE INTERVENCIONES COLECTIVAS EN EL MARCO OPERATIVO DE LA DIMENSIÓN SEXUALIDAD, DERECHOS SEXUALES Y REPRODUCTIVOS DEL PLAN DECENAL DE SALUD PÚBLICA EN VIRTUD DEL CONTRATO INTERADMINISTRATIVO N° 004 - 2020 SUSCRITO CON EL MUNICIPIO DE AGUACHICA (CESAR)</t>
  </si>
  <si>
    <t>PSAG-059-2020</t>
  </si>
  <si>
    <t>RUBIELA ROJAS ISAZA</t>
  </si>
  <si>
    <t>PSAG-060-2020</t>
  </si>
  <si>
    <t>KEILA YURANY CRUZ CAMARGO</t>
  </si>
  <si>
    <t>PSAG-064-2020</t>
  </si>
  <si>
    <t>SULEIBY PEREZ RIVERA</t>
  </si>
  <si>
    <t>CONTRATAR LA PRESTACIÓN DE APOYO A LA GESTION COMO AUXILIAR DE ENFERMERIA PARA EL DESARROLLO DE LOS PROCEDIMIENTOS Y ACTIVIDADES DEL PLAN DE INTERVENCIONES COLECTIVAS EN EL MARCO OPERATIVO DE LA DIMENSIÓN VIDA SALUDABLE Y ENFERMEDADES TRANSMISIBLES DEL PLAN DECENAL DE SALUD PÚBLICA EN VIRTUD DEL CONTRATO INTERADMINISTRATIVO N° 004 - 2020 SUSCRITO CON EL MUNICIPIO DE AGUACHICA (CESAR)</t>
  </si>
  <si>
    <t>PSAG-065-2020</t>
  </si>
  <si>
    <t>JAZMIN ANDREA DIAZ RAMOS</t>
  </si>
  <si>
    <t>PSAG-067-2020</t>
  </si>
  <si>
    <t>INGRITH YICETH NORIEGA PARRA</t>
  </si>
  <si>
    <t>CONTRATAR LA PRESTACIÓN DE APOYO A LA GESTION COMO TECNOLOGO EN SALUD OCUPACIONAL PARA EL DESARROLLO DE LOS PROCEDIMIENTOS Y ACTIVIDADES DEL PLAN DE INTERVENCIONES COLECTIVAS EN EL MARCO OPERATIVO DE LA DIMENSIÓN SALUD Y AMBITO LABORAL DEL PLAN DECENAL DE SALUD PÚBLICA EN VIRTUD DEL CONTRATO INTERADMINISTRATIVO N° 004 - 2020 SUSCRITO CON EL MUNICIPIO DE AGUACHICA (CESAR)</t>
  </si>
  <si>
    <t>PSAG-070-2020</t>
  </si>
  <si>
    <t>ADRIANA MUÑOZ VELASQUEZ</t>
  </si>
  <si>
    <t>2 MESES Y 24 DIAS</t>
  </si>
  <si>
    <t>CO-001-2020</t>
  </si>
  <si>
    <t>LUIS MANUEL NIZ VELASQUEZ</t>
  </si>
  <si>
    <t>CONTRATAR LA EJECUCION DE OBRAS DE REMODELACION Y ADECUACION DE LAS INSTALACIONES DE LA EMPRESA SOCIAL DEL ESTADO HOSPITAL LOCAL DE AGUACHICA E.S.E EN SUS SEDES BARAHOJA, SAN EDUARDO E IDEMA</t>
  </si>
  <si>
    <t>CO-002-2020</t>
  </si>
  <si>
    <t>OSCAR ELIECER MORALES BENJUMEA Y/O PERFORACIONES EL CRISTAL</t>
  </si>
  <si>
    <t>12.459.349-1</t>
  </si>
  <si>
    <t>CONTRATAR LA CONSTRUCCION Y PERFORACION DE UN POZO PROFUNDO DE 100 METROS Y TUBERIA DE 6¨ EN LAS INSTALACIONES DE LA SEDE BARAHOJA DE LA EMPRESA SOCIAL DEL ESTADO HOSPITAL LOCAL DE AGUACHICA E.S.E</t>
  </si>
  <si>
    <t>20 DIAS</t>
  </si>
  <si>
    <t>CS-001-2020</t>
  </si>
  <si>
    <t>GLORIA AMPARO LIZARAZO Y/O TODOSEGUROS</t>
  </si>
  <si>
    <t>63.303.793-2</t>
  </si>
  <si>
    <t>CONTRATAR LA RENOVACIÓN DE LAS POLIZAS DE MANEJO, AUTOMOVILES, SEGURO SOAT, RC CLINICAS Y HOSPITALES PARA AMPARAR LOS ACTIVOS FIJOS DEL HOSPITAL LOCAL DE AGUACHICA E.S.E</t>
  </si>
  <si>
    <t>CV-001-2020</t>
  </si>
  <si>
    <t>DEPOSITO DISTRIFARMACOS OCAÑA S.A.S</t>
  </si>
  <si>
    <t>900.778.637-5</t>
  </si>
  <si>
    <t>COMPRAVENTA DE EQUIPOS ODONTOLOGICOS PARA LA ATENCION EN SALUD DE LOS USUARIOS DE LA EMPRESA SOCIAL DEL ESTADO HOSPITAL LOCAL DE AGUACHICA E.S.E</t>
  </si>
  <si>
    <t>CV-002-2020</t>
  </si>
  <si>
    <t>COMPRAVENTA DE EQUIPOS MEDICOS PARA LA ATENCION EN SALUD DE LOS USUARIOS DE LA EMPRESA SOCIAL DEL ESTADO HOSPITAL LOCAL DE AGUACHICA E.S.E</t>
  </si>
  <si>
    <t>CV-003-2020</t>
  </si>
  <si>
    <t>JULIO CESAR PINO GOMEZ / MUEBLES Y DECORACIONES CALDAS</t>
  </si>
  <si>
    <t>18.923.074-1</t>
  </si>
  <si>
    <t>CONTARTAR LA COMPRAVENTA DE MOBILIARIO PARA LA EMPRESA SOCIAL DEL ESTADO HOSPITAL LOCAL DE AGUACHICA E.S.E</t>
  </si>
  <si>
    <t>45 DIAS</t>
  </si>
  <si>
    <t>CV-004-2020</t>
  </si>
  <si>
    <t>DISTRIBUIDORA NISSAN S.A</t>
  </si>
  <si>
    <t>860.001.307-0</t>
  </si>
  <si>
    <t>CONTRATAR LA COMPRAVENTA DE UN (1) CARRO TIPO CAMIONETA PARA LA EMPRESA  SOCIAL DEL ESTADO HOSPITAL LICAL DE AGUACHICA ESE</t>
  </si>
  <si>
    <t>RELACIÓN DE CONTRATOS 2021- HOSPITAL LOCAL AGUACHICA E.S.E.</t>
  </si>
  <si>
    <t>VALOR ADICION</t>
  </si>
  <si>
    <t xml:space="preserve">VALOR TOTAL </t>
  </si>
  <si>
    <t>CSIN-001-2021</t>
  </si>
  <si>
    <t>CONTRATAR LA EJECUCIÓN DE  PROCESOS ASISTENCIALES PROFESIONALES EN MEDICINA, ODONTOLOGIA, BACTERIOLOGIA, NUTRICION Y PSICOLOGIA PARA LA ATENCIÓN EN SALUD DE LOS USUARIOS DE LA EMPRESA SOCIAL DEL ESTADO HOSPITAL LOCAL DE AGUACHICA E.S.E.</t>
  </si>
  <si>
    <t>CSIN-002-2021</t>
  </si>
  <si>
    <t>SINTRASIN</t>
  </si>
  <si>
    <t>901354080-7</t>
  </si>
  <si>
    <t>CONTRATAR LA EJECUCIÓN DE LOS PROCESOS ADMINISTRATIVOS Y ASISTENCIALES EN ENFERMERIA PROFESIONAL Y AUXILIARES DE LA SALUD PARA LA ATENCIÓN DE  SALUD DE LOS USUARIOS DE LA EMPRESA SOCIAL DEL ESTADO HOSPITAL LOCAL DE AGUACHICA E.S.E.</t>
  </si>
  <si>
    <t>CSIN-003-2021</t>
  </si>
  <si>
    <t xml:space="preserve">Adicion el día 12 de febrero por $ 463,758,000         Adicion el día 1 de julio por $ 162,882,000 y prorroga de 7 dias                           Adicion el día 3 de septiembre por $ 99,184,000               Adicion el día 3 de nov por $ 8.265.333         Adicion el día 8 de nov por $ 85,959,328         Adicion el día 22 de dic por $ 86,966,000    </t>
  </si>
  <si>
    <t>PMEYAS</t>
  </si>
  <si>
    <t>900590808-9</t>
  </si>
  <si>
    <t>CSIN-004-2021</t>
  </si>
  <si>
    <t>Adicion el día 12 de febrero por $ 143,241,000             Adicion el día 1 de julio por $ 85,846,000 y prorroga de 7 dias      Adicion el día 3 de septiembre por $ 95,452,000              Adicion el día 3 de nov por $ 7,954,329         Adicion el día 3 de nov por $ 82,724,616        Adicion el día 22 de dic por $ 28,012,800</t>
  </si>
  <si>
    <t>CONTRATAR LA EJECUCION DE PROCESOS ADMINISTRATIVOS PARA LA ATENCION EN SALUD DE LOS USUARIOS DE LA EMPRESA SOCIAL DEL ESTADO HOSPITAL LOCAL DE AGUACHICA ESE</t>
  </si>
  <si>
    <t>CSUM-001-2021</t>
  </si>
  <si>
    <t>Adición el día 25 de Agosto por $ 35,000,000</t>
  </si>
  <si>
    <t>ESTACION DE SERVICIO AGUACHICA Y/O OSCAR GANDUR GOMEZ</t>
  </si>
  <si>
    <t>CONTRATAR EL SUMINISTRO DE COMBUSTIBLES, LUBRICANTES Y SERVICIOS DE LAVADO PARA LAS AMBULANCIAS Y VEHICULOS QUE PRESTAN SERVICIOS AL HOSPITAL LOCAL DE AGUACHICA ESE</t>
  </si>
  <si>
    <t>CSUM-002-2021</t>
  </si>
  <si>
    <t>GASES INDUSTRIALES DE LOS SANTANDERES SAS</t>
  </si>
  <si>
    <t>807004688-2</t>
  </si>
  <si>
    <t>CONTRATAR EL SUMINISTRO DE OXIGENO MEDICINAL PARA LA ATENCION EN SALUD DE LOS USUARIOS DE LA EMPRESA SOCIAL DEL ESTADO HOSPITAL LOCAL DE AGUACHICA</t>
  </si>
  <si>
    <t>CSUM-003-2021</t>
  </si>
  <si>
    <t>Adición el día 23 de marzo por $ 18,000,000 y prorroga de 1 mes</t>
  </si>
  <si>
    <t>ANNAR DIAGNOSTICA IMPORT SAS</t>
  </si>
  <si>
    <t>830025281-2</t>
  </si>
  <si>
    <t>CONTATAR EL SUMINISTRO DE INSUMOS Y REACTIVOS PARA EL AREA DE LABORATORIO CLINICO DE LA EMPRESA SOCIAL DEL ESTADO HOSPITAL LOCAL DE AGUACHIVA</t>
  </si>
  <si>
    <t>CSUM-004-2021</t>
  </si>
  <si>
    <t>Adición el día 25 de Agosto por $ 4,000,000</t>
  </si>
  <si>
    <t>RICAUTE SALCEDO VARGAS Y/O DISTRIBUIDORA LSH</t>
  </si>
  <si>
    <t>9691386-4</t>
  </si>
  <si>
    <t>CONTRATAR EL SUMINISTRO DE AGUA POTABLE, TRATADA Y PURIFICADA CON DESTINO A LAS DIFERENTES AREAS FUNCIONEALES DE LA EMPRESA SOCIAL DEL ESTADO HOSPITAL LOCAL DE AGUACHICA</t>
  </si>
  <si>
    <t xml:space="preserve">                                      </t>
  </si>
  <si>
    <t>CSUM-005-2021</t>
  </si>
  <si>
    <t>Adición el día 18 de junio por $ 17,500,000 y prorroga 3 meses</t>
  </si>
  <si>
    <t>LUIS FERNANDO MOLANO HERNANDEZ</t>
  </si>
  <si>
    <t>CONTRATAR EL SUMINISTRO DE ALIMENTACION PARA USUARIOS HOSPITALIZADOS HOSPITALIZADOS ASI COMO LOS REFRIGERIOSY MERIENDAS DEL PERSONAL SINDICALIZADO Y DEMAS ACTIVIDADES PROGRAMADAS POR LA EMPRESA SOCIAL DEL ESTADO HOSPITAL LOCAL DE AGUACHICA</t>
  </si>
  <si>
    <t>CSUM-006-2021</t>
  </si>
  <si>
    <t>Adición el día  29 de junio por $ 20,000,000 y prorroga  meses</t>
  </si>
  <si>
    <t>RECA CONSULTING SAS</t>
  </si>
  <si>
    <t>901283286-1</t>
  </si>
  <si>
    <t>CONTRATAR EL SUMINISTRO DE INSUMOS DE CAFETERIA Y ELEMENTOS DE ASEO PARA EL MANTENIMIENTO DE LA INFRAESTRUCTURA FISICA DEL  HOSPITAL LOCAL DE AGUACHICA</t>
  </si>
  <si>
    <t>CSUM-007-2021</t>
  </si>
  <si>
    <t>Adición el día  6 de julio por $ 25,000,000 y prorroga  3 meses</t>
  </si>
  <si>
    <t>JOSE DEL CARMEN MAPE DURAN Y/O ACDURAN</t>
  </si>
  <si>
    <t>4984335-9</t>
  </si>
  <si>
    <t>CSUM-008-2021</t>
  </si>
  <si>
    <t>Adición el día 30 abrol por $ 12,000,000</t>
  </si>
  <si>
    <t>1098696477-3</t>
  </si>
  <si>
    <t>CSUM-009-2021</t>
  </si>
  <si>
    <t>Adicion el día 18 junio por $ 25.000.000</t>
  </si>
  <si>
    <t>LITOGRAFIA Y ARTES GRAFICAS JENS</t>
  </si>
  <si>
    <t>901247046-8</t>
  </si>
  <si>
    <t>CSUM-010-2021</t>
  </si>
  <si>
    <t>Adicion el día 21 abril por $ 45,000,000 y prorroga por 2 meses</t>
  </si>
  <si>
    <t>DEPOSITO DISTRIFARMACOS OCAÑA SAS</t>
  </si>
  <si>
    <t>CONTRATAR EL SUMINISTRO DE MEDICAMENTOS Y DISPOSITIVOS MEDICOS PARA LA ATENCION EN SALUD DE LOS USUARIOS DE LA EMPRESA SOCIAL DEL ESTADO HOSPITAL LOCAL DE AGUACHICA ESE</t>
  </si>
  <si>
    <t>CSUM-011-2021</t>
  </si>
  <si>
    <t>SOLUCIONES MEDICAS DEL ORIENTE SAS</t>
  </si>
  <si>
    <t>CONTARTAR EL SUMINISTRO DE INSUMOS Y MATERIALES DE LABORATORIO CLINICO Y ODONTOLOGIA, PARA LA ATENCION EN SALUD  DE LOS USUARIOS DE LA EMPRESA SOCIAL DEL ESTADO HOSPITAL LOCAL DE AGUACHICA ESE</t>
  </si>
  <si>
    <t>CSUM-012-2021</t>
  </si>
  <si>
    <t>Adicion el día 30 de abril por $ 9,000,000</t>
  </si>
  <si>
    <t>CONSTRUCCIONES PEREIRA CHINCHILLA SAS SERCONPE SAS</t>
  </si>
  <si>
    <t>NIT 900538928-4</t>
  </si>
  <si>
    <t>CONTRATAR EL SUMINISTRO DE ELEMENTOS DE FERRETERIA PARA EL MANTENIMIENTO PREVENTIVO Y CORRECTIVO DE LAS DIFERENTES AREAS FUNCIONALES DE LA EMPRESA SOCIAL DEL ESTADO HOSPITAL LOCAL DE AGUACHICA ESE</t>
  </si>
  <si>
    <t>Adicion el día 18  de junio por $ 9,000,000</t>
  </si>
  <si>
    <t>NIT 830025281-2</t>
  </si>
  <si>
    <t>CONTRATRAR EL SUMINISTRO DE INSUMOS Y REACTIVOS PARA EL AREA DE LABORATORIO CLINICO DE LA EMPRESA SOCIAL DEL ESTADO HOSPITAL LOCAL DE AGUACHICA</t>
  </si>
  <si>
    <t>CSUM-013-2021</t>
  </si>
  <si>
    <t>Adicion el día 2  de agosto por $ 9,000,000</t>
  </si>
  <si>
    <t>CSUM-014-2021</t>
  </si>
  <si>
    <t>CSUM-015-2021</t>
  </si>
  <si>
    <t>CONTRATAR EL SUMINISTRO DE ALIMENTACIÓN, REFRIGERIOS E HIDRATACIÓN PARA EL PERSONAL DE VACUNACIÓN COVID-19 DEL HOSPITAL LOCAL DE AGUACHICA E.S.E., BAJO LA MODALIDAD DE EVENTOS.</t>
  </si>
  <si>
    <t>CSUM-016-2021</t>
  </si>
  <si>
    <t>Adicion el día 25  de agosto por $ 9,000,000</t>
  </si>
  <si>
    <t>CONTRATAR EL SUMINISTRO DE MEDICAMENTOS  PARA LA ATENCION EN SALUD DE LOS USUARIOS DE LA EMPRESA SOCIAL DEL ESTADO HOSPITAL LOCAL DE AGUACHICA ESE</t>
  </si>
  <si>
    <t>CSUM-017-2021</t>
  </si>
  <si>
    <t>CONTRATAR EL SUMINISTRO DE DISPOSITIVOS MEDICOS Y/O MATERIAL MEDICOQUIRURGICO PARA LA ATENCION EN SALUD DE LOS USUARIOS DE LA EMPRESA SOCIAL DEL ESTADO HOSPITAL LOCAL DE AGUACHICA ESE</t>
  </si>
  <si>
    <t>CSUM-018-2021</t>
  </si>
  <si>
    <t>CONTRATAR EL SUMINISTRO DE INSUMOS Y REACTIVOS DE LABORATORIO CLINICO, PARA LA ATENCION EN SALUD  DE LOS USUARIOS DE LA EMPRESA SOCIAL DEL ESTADO HOSPITAL LOCAL DE AGUACHICA ESE</t>
  </si>
  <si>
    <t>CSUM-019-2021</t>
  </si>
  <si>
    <t>CONTRATAR EL SUMINISTRO DE INSUMOS Y MATERIALES DE  ODONTOLOGIA, PARA LA ATENCION EN SALUD  DE LOS USUARIOS DE LA EMPRESA SOCIAL DEL ESTADO HOSPITAL LOCAL DE AGUACHICA ESE</t>
  </si>
  <si>
    <t>CSUM-020-2021</t>
  </si>
  <si>
    <t>Adicion el día 7 de Sept por $ 9,000,000</t>
  </si>
  <si>
    <t>CONTRATAR EL SUMINISTRO DE INSUMOS Y REACTIVOS PARA EL AREA DE LABORATORIO CLINICO DE LA EMPRESA SOCIAL DEL ESTADO HOSPITAL LOCAL DE AGUACHICA</t>
  </si>
  <si>
    <t>CSUM-021-2021</t>
  </si>
  <si>
    <t xml:space="preserve">CONTRATAR EL SUMINISTRO DE ACCESORIOS TECNOLOGICOS Y TONER PARA LAS AREAS ADMINISTRATIVAS  Y ASISTENCIALES DE LA EMPRESA SOCIAL DEL ESTADO HOSPITAL LOCAL DE AGUACHICA. </t>
  </si>
  <si>
    <t>CSUM-022-2021</t>
  </si>
  <si>
    <t>Adicion el día 2 de Nov por $ 9,000,000</t>
  </si>
  <si>
    <t>CONTRATAR EL SUMINISTRO DE ALIMENTACION PARA USUARIOS HOSPITALIZADOS,  ASI COMO LOS REFRIGERIOSY MERIENDAS DEL PERSONAL SINDICALIZADO Y DEMAS ACTIVIDADES PROGRAMADAS POR LA EMPRESA SOCIAL DEL ESTADO HOSPITAL LOCAL DE AGUACHICA, BAJO LA MODALIDAD DE EVENTOS</t>
  </si>
  <si>
    <t>CSUM-023-2021</t>
  </si>
  <si>
    <t>Adicion el día 2 de Nov por $ 9,000,000 Y Prorroga por 15 dias</t>
  </si>
  <si>
    <t>CSUM-024-2021</t>
  </si>
  <si>
    <t xml:space="preserve">LITOGRAFIA Y ARTES GRAFICAS JENS </t>
  </si>
  <si>
    <t>CONTRATAR EL SUMINISTRO DE PAPELERIA MEMBRETADA, TALONARIOS, FOLLETOS, PENDONES Y EMPASTES PARA LAS DIFERENTES AREAS FUNCIONALES DE LA EMPRESA SOCIAL DEL ESTADO HOSPITAL LOCAL DE AGUACHICA ESE</t>
  </si>
  <si>
    <t>CSUM-025-2021</t>
  </si>
  <si>
    <t>LEIDY CELIS SANCHEZ Y/O HELADOS KAMY</t>
  </si>
  <si>
    <t>1065887189-7</t>
  </si>
  <si>
    <t>CONTRATAR EL SUMINISTRO DE ALIMENTACION Y REFRIGERIOS PARA LA EJECUCIÓN DE LAS DIVERSAS ACTIVIDADES QUE COMPORTAN LAS DIMENSIONES DEL PLAN DE INTERVENCIONES COLECTIVAS PIC 2021 DESARROLLADAS POR EL HOSPITAL LOCAL DE AGUACHICA E.S.E, BAJO LA MODALIDAD DE EVENTOS.</t>
  </si>
  <si>
    <t>CSUM-026-2021</t>
  </si>
  <si>
    <t>Adicion el día 7 de dic por $ 3,000,000</t>
  </si>
  <si>
    <t>CSUM-027-2021</t>
  </si>
  <si>
    <t>CSUM-028-2021</t>
  </si>
  <si>
    <t>Adicion el día 7 de dic por $ 9,000,000</t>
  </si>
  <si>
    <t>CSUM-029-2021</t>
  </si>
  <si>
    <t>Adicion el día 16 de Nov por $ 22,500,000</t>
  </si>
  <si>
    <t>CONTRATAR EL SUMINISTRO DE MEDICAMENTOS PARA LA ATENCION EN SALUD DE LOS USUARIOS DE LA EMPRESA SOCIAL DEL ESTADO HOSPITAL LOCAL DE AGUACHICA E.S.E</t>
  </si>
  <si>
    <t>15 DÍAS</t>
  </si>
  <si>
    <t>CSUM-030-2021</t>
  </si>
  <si>
    <t>CONTRATAR EL SUMINISTRO DE  DISPOSITIVOS MEDICOS Y/O MATERIAL MEDICO QUIRURGICO  PARA LA ATENCION EN SALUD DE LOS USUARIOS DE LA EMPRESA SOCIAL DEL ESTADO HOSPITAL LOCAL DE AGUACHICA E.S.E</t>
  </si>
  <si>
    <t>CSUM-031-2021</t>
  </si>
  <si>
    <t>CONTRATAR EL SUMINISTRO DE INSUMOS, MATERIALES Y REACTIVOS DE LABORATORIO CLINICO  PARA LA ATENCION EN SALUD DE LOS USUARIOS DE LA EMPRESA SOCIAL DEL ESTADO HOSPITAL LOCAL DE AGUACHICA E.S.E</t>
  </si>
  <si>
    <t>CSUM-032-2021</t>
  </si>
  <si>
    <t>CONTRATAR EL SUMINISTRO DE INSUMOS, MATERIALES Y REACTIVOS DE ODONTOLOGIA  PARA LA ATENCION EN SALUD DE LOS USUARIOS DE LA EMPRESA SOCIAL DEL ESTADO HOSPITAL LOCAL DE AGUACHICA E.S.E</t>
  </si>
  <si>
    <t>CSUM-033-2021</t>
  </si>
  <si>
    <t>42 DIAS</t>
  </si>
  <si>
    <t>Adicion el día 21 de Dic por $ 9,000,000</t>
  </si>
  <si>
    <t>CSUM-034-2021</t>
  </si>
  <si>
    <t>CSUM-035-2021</t>
  </si>
  <si>
    <t>CONTRATAR EL SUMINISTRO DE DISPOSITIVOS MEDICOS Y/O MATERIAL MEDICO QUIRURGICO  PARA LA ATENCION EN SALUD DE LOS USUARIOS DE LA EMPRESA SOCIAL DEL ESTADO HOSPITAL LOCAL DE AGUACHICA E.S.E</t>
  </si>
  <si>
    <t>CSUM-036-2021</t>
  </si>
  <si>
    <t>CSUM-037-2021</t>
  </si>
  <si>
    <t>CONTRATAR EL SUMINISTRO DE INSUMOS Y MATERIALES  DE ODONTOLOGIA  PARA LA ATENCION EN SALUD DE LOS USUARIOS DE LA EMPRESA SOCIAL DEL ESTADO HOSPITAL LOCAL DE AGUACHICA E.S.E</t>
  </si>
  <si>
    <t>CSUM-039-2021</t>
  </si>
  <si>
    <t>CSUM-040-2021</t>
  </si>
  <si>
    <t>CSUM-041-2021</t>
  </si>
  <si>
    <t>CORPORACION SOCIAL, AMBIENTAL &amp; DEPORTIVA COOSADE</t>
  </si>
  <si>
    <t>900631327-5</t>
  </si>
  <si>
    <t>CONTRATAR EL SUMINISTRO DE CALZADO Y VESTIDO DE LABOR A LOS EMPLEADOS PUBLICOS Y TRABAJADORES OFICIALES (SERVICIOS GENERALES, CONDUCTORES, SANEAMIENTO Y AUXILIARES) DE LA EMPRESA SOCIAL DEL ESTADO HOSPITAL LOCAL DE AGUACHICA ESE</t>
  </si>
  <si>
    <t>PS-001-2021</t>
  </si>
  <si>
    <t>FUNDACION TRABAJO DIGNO</t>
  </si>
  <si>
    <t>900748479-1</t>
  </si>
  <si>
    <t>CONTRATAR LA PRESTACION DE SERVICIOS PARA LA EJECUCION DE PROCESOS ADMINISTRATIVOS PARA ALA ATENCIÓN EN SALUD DE LOS USUARIOS DE LA EMPRESA SOCIAL DEL ESTADO HOSPITAL LOCAL DE AGUACHICA ESE</t>
  </si>
  <si>
    <t>PS-002-2021</t>
  </si>
  <si>
    <t>Adicion el día 12 de febrero por $ 40.067.440</t>
  </si>
  <si>
    <t>EMPRESA DE VIGILANCIA SEGURIDAD COMUNERA LTDA</t>
  </si>
  <si>
    <t>9000475000-3</t>
  </si>
  <si>
    <t>CONTRATAR LA PRESTACION DE SERVICIOS ESPECIALIZADOS EN VIGILANCIA Y SEGURIDAD PRIVADA PERMANENTE CON ARMAS PARA LAS AREAS Y BIENES DENTRO DE LAS INSTALACIONES DE LA EMPRESA SOCIAL DEL ESTADO HOSPITAL LOCAL DE AGUACHICA Y SUS SEDES SAN EDUARDO E IDEMA, INCLUYE EL SUMINISTRO DEPERSONAL E INSUMOS.</t>
  </si>
  <si>
    <t>PS-003-2021</t>
  </si>
  <si>
    <t>Adicion el día 12 de agosto por $ 24,000,000</t>
  </si>
  <si>
    <t>GEOASEO S.A.S E.S.P</t>
  </si>
  <si>
    <t>900934620-1</t>
  </si>
  <si>
    <t>CONTRATAR LA PRESTACION DE SERVICIOS DE  RECOLECCIÓN, TRANSPORTE, TRATAMIENTO Y DISPOSICION FINAL, LO CUAL INCLUYE EL SUMINISTRO DE INSUMOS NECESARIOS PARA LA MANIPULACIÓN, CLASIFICACIÓN Y ALMACENAMIENTO DE RESIDUOS HOSPITALARIOS GENERADOS POR LA EMPRESA SOCIAL DEL ESTADO HOSPÍTAL LOCAL DE AGUACHICA.</t>
  </si>
  <si>
    <t>11  MESES Y 28DIAS</t>
  </si>
  <si>
    <t>PS-004-2021</t>
  </si>
  <si>
    <t>63334234-1</t>
  </si>
  <si>
    <t xml:space="preserve">CONTRATAR LA PRESTACION DE SERVICIOS DE MENSAJERIA ESPECIALIZADA PARA LA EMPRESA SOCIAL DEL ESTADO HOSPITAL LOCAL DE AGUACHICA </t>
  </si>
  <si>
    <t>PS-005-2021</t>
  </si>
  <si>
    <t>Adicion el día 2 de agosto por $ 6,000,000</t>
  </si>
  <si>
    <t>MELISSA GELVIS TORRES Y/O MEGA PRINTERS TOSHIBA</t>
  </si>
  <si>
    <t>1003246751-1</t>
  </si>
  <si>
    <t xml:space="preserve">CONTRATAR LA PRESTACION DE SERVICIOS DE FOTOCOPIAS Y ESCANER PARA LAS DIFERENTES UNIDADES FUNCIONALES DE LA EMPRESA SOCIAL DEL ESTADO HOSPITAL LOCAL DE AGUACHICA </t>
  </si>
  <si>
    <t>PS-006-2021</t>
  </si>
  <si>
    <t>RAFAEL DE JESUS CLAVIJO RODRIGUEZ Y /O TECNI AIRES CLAVIJO</t>
  </si>
  <si>
    <t>91553011-1</t>
  </si>
  <si>
    <t>CONTRATAR LA PRESTACION DE SERVICIOS DE MANTENIMIENTO PREVENTIVO Y CORRECTIVO DE AIRES ACONDICIONADOS, CUARTO FRIO Y NEVERAS QUEINCLUYE SUMINISTRO DE AIRES ACONDICIONADOS PARA LA EMPRESA SOCIAL DEL ESTADO HOSPITAL LOCAL DE AGUACHICA</t>
  </si>
  <si>
    <t>PS-007-2021</t>
  </si>
  <si>
    <t>901076469-5</t>
  </si>
  <si>
    <t xml:space="preserve">CONTRATAR LA PRESTACION DE SERVICIOS DE INTERNET CANAL DEDICADO DE 150 MEGAS PARA LA INTERCOMUNICACION HOSPITALARIA DE LA EMPRESA SOCIAL DEL ESTADO HOSPITAL LOCAL DE AGUACHICA </t>
  </si>
  <si>
    <t>PS-008-2021</t>
  </si>
  <si>
    <t>F&amp;F TECNOREDES Y/O FERNANDO PARRA ENCINALES</t>
  </si>
  <si>
    <t>NIT 18928027-8</t>
  </si>
  <si>
    <t>CONTRATAR LA PRESTACION DE SERVICIOS ELECTRICOS Y ADECUACION DE LAS AREAS DE DATA Y DEMANDA INDUCIDA, ASI COMO EL MANTENIMIENTO PREVENTIVO Y CORRECTIVO DE LA PLANTA ELECTRICA EN LA SEDE BARAHOJA DE LA EMPRESA SOCIAL DEL ESTADO HOSPITAL LOCAL DE AGUACHICA ESE</t>
  </si>
  <si>
    <t>PS-009-2021</t>
  </si>
  <si>
    <t xml:space="preserve">Adición el día 6 de julio por $ 20,000,000  Adición el día 1 de Oct  por $ 14,000,000  </t>
  </si>
  <si>
    <t>AUTOREPUESTOS CLAVIJO Y/O MARTIN ANTONIO CLAVIJO VILLEGAS</t>
  </si>
  <si>
    <t>NIT 18917973-3</t>
  </si>
  <si>
    <t>CONTRATAR LA PRESTACION DE SERVICIOS DE MANTENIMIENTO INTEGRAL PREVENTIVO Y CORRECTIVO CON EL SUMINISTRO DE REPUESTOS PARA LAS AMBULANCIAS AL SERVICIO DEL HOSPITAL LOCAL DE AGUACHICA</t>
  </si>
  <si>
    <t>10 MESES  Y 14 DIAS</t>
  </si>
  <si>
    <t>PS-010-2021</t>
  </si>
  <si>
    <t>Adición el día 18 de junio por $ 5,105,800</t>
  </si>
  <si>
    <t>COMPAÑÍA DE PROYECTOS DE INGENIERIA  SAS</t>
  </si>
  <si>
    <t>900842900-1</t>
  </si>
  <si>
    <t>CONTARTAR LA PRESTACION DE SERVICIOS DE DESINFECCION EN LAS DIFERENTES AREAS DE LAS SEDES URBANAS BARAHOJA, IDEMA Y SAN EDUARDO Y SEDES RURALES DE LA EMPRESA SOCIAL DEL ESTADO HOSPITAL LOCAL DE AGUACHICA ESE</t>
  </si>
  <si>
    <t>10 MESES</t>
  </si>
  <si>
    <t>PS-011-2021</t>
  </si>
  <si>
    <t>R-FAST SAS</t>
  </si>
  <si>
    <t>900073714-8</t>
  </si>
  <si>
    <t>CONTRATAR LA PRESTACION DE SERVICIOS DE SOPORTE TECNICO AL SISTEMA DE INFORMACION R-FAST EN CADA UNO DE SUS COMPONENTES DE FACTURACION ELESTRONICA, PROMOCION Y PREVENCION, CRM, FARMACIA, LABORATORIO, HISTORIAS CLINICAS, CONTABILIDAD, INVENTARIOS, ACTIVOS FIJOS, NOMINA, JURIDICO, GESTION DE CARTERA Y COSTOS HOSPITALARIOS PARA EL HOSPITAL LOCAL DE AGUACHICA ESE</t>
  </si>
  <si>
    <t>10 MESES Y 10 DIAS</t>
  </si>
  <si>
    <t>PS-012-2021</t>
  </si>
  <si>
    <t>Adicion el día 21 mayo por $ 25,000,000 y prorroga por 2 meses</t>
  </si>
  <si>
    <t>CONTARTAR LA PRESTACION DE SERVICIOS DE MANTENIMIENTO PREVENTIVO Y CORRECTIVO DE LOS EQUIPOS MEDICOS Y HOSPITALARIOS DE LA EMPRESA SOCIAL DEL ESTADO HOSPITAL LOCAL DE AGUACHICA,INCLUYE SUMINISTRO DE PERSONAL E INSUMOS</t>
  </si>
  <si>
    <t>PS-013-2021</t>
  </si>
  <si>
    <t>Adicion el día 01 Julio por $ 9,000,000 y prorroga por 2 meses</t>
  </si>
  <si>
    <t>ARGEMIRO CASTRO DIAZ Y/O CACIQUITO PRODUCCIONES</t>
  </si>
  <si>
    <t>NIT 18923188-2</t>
  </si>
  <si>
    <t>CONTRATAR LA PRESTACION DE SERVICIOS PARA EL DISEÑO, CONCEPTUALIZACION Y EJECUCION DEL PLAN DE MEDIOS, CON EL FIN DE LOGRAR LA DIVULGACION DE LOS PROGRAMAS Y SERVICIOS DE SALUD QUE BRINDA Y PRESTA LA EMPRESA SOCIAL DEL ESTADO HOSPITAL LOCAL DE AGUACHICA ESE</t>
  </si>
  <si>
    <t>PS-014-2021</t>
  </si>
  <si>
    <t>900475000-3</t>
  </si>
  <si>
    <t>CONTRATAR LA PRESTACION DE SERVICIOS ESPECIALIZADOS EN VIGILANCIA Y SEGURIDAD PRIVADA PERMANENTE CON ARMAS PARA LAS AREAS Y BIENES DENTRO DE LAS INSTALACIONES DE LA EMPRESA SOCIAL DEL ESTADO HOSPITAL LOCAL DE AGUACHICA Y SUS SEDES SAN EDUARDO E IDEMA, INCLUYE SUMINISTRO DE PERSONAL E INSUMOS</t>
  </si>
  <si>
    <t>PS-015-2021</t>
  </si>
  <si>
    <t>Adición al contrato el día 30 abril por $ 32,101,264</t>
  </si>
  <si>
    <t>8 MESES Y 18 DIAS</t>
  </si>
  <si>
    <t>PS-016-2021</t>
  </si>
  <si>
    <t>Adición al contrato el día 7 dic por $ 4,000,000</t>
  </si>
  <si>
    <t>FUNDESCONTENPUES</t>
  </si>
  <si>
    <t>901005700-9</t>
  </si>
  <si>
    <t>CONTRATAR LA PRESTACIÓN DE SERVICIOS EN LA REALIZACIÓN Y EJECUCIÓN DE JORNADAS Y ACTIVIDADES LUDICAS FORMATIVAS PARA DESARROLLAR ACCIONES, INTERVENCIONES Y PROCEDIMIENTOS EN EL MARCO DE LAS SIETE (7) DIMENSIONES QUE CONFORMAN EL PLAN DE INTERVENCIONES COLECTIVAS PIC QUE VIENE EJECUTANDO EL HOSPITAL LOCAL DE AGUACHICA ESE, BUSCANDO IMPACTAR POSITIVAMENTE EN LOS DETERMINANTES SOCIALES DE SALUD DE MANERA EFICIENTE Y EFECTIVA A LA PERSONA, FAMILIA Y COMUNIDAD.</t>
  </si>
  <si>
    <t>PS-017-2021</t>
  </si>
  <si>
    <t>ASOCIACIÓN DE PADRES DE FAMILIA DE LA INSTITUCIÓN EDUCATIVA JOSE MARIA CAMPO SERRANO</t>
  </si>
  <si>
    <t>NIT. 824.000.139 – 4</t>
  </si>
  <si>
    <t>CONTRATAR LA PRESTACIÓN DE SERVICIOS PARA LA DIFUSIÓN Y/O DIVULGACIÓN DE PROGRAMAS, ACTIVIDADES Y FLASH INFORMATIVOS RELACIONADOS CON EL PLAN DE INTERVENCIONES COLECTIVAS PIC CUYOS SERVICIOS DE SALUD PRESTA LA EMPRESA SOCIAL DEL ESTADO HOSPITAL LOCAL DE AGUACHICA E.S.E.</t>
  </si>
  <si>
    <t>3 MESES Y 27 DIAS</t>
  </si>
  <si>
    <t>PS-018-2021</t>
  </si>
  <si>
    <t>60 DIAS</t>
  </si>
  <si>
    <t>PS-019-2021</t>
  </si>
  <si>
    <t>CONTARTAR LA PRESTACION DE SERVICIOS DE MANTENIMIENTO PREVENTIVO Y CORRECTIVO DE LOS EQUIPOS MEDICOS  DE LA EMPRESA SOCIAL DEL ESTADO HOSPITAL LOCAL DE AGUACHICA, INCLUYE SUMINISTRO DE PERSONAL E INSUMOS</t>
  </si>
  <si>
    <t>PS-020-2021</t>
  </si>
  <si>
    <t>24 DIAS</t>
  </si>
  <si>
    <t>PS-021-2021</t>
  </si>
  <si>
    <t>PS-022-2021</t>
  </si>
  <si>
    <t>CESAR GUIOVANNI TORO VASCO Y/O SUMINISTRO Y EQUIPOS CONTRA INCENDIOS EXTINTORES AGUACHICA G.T</t>
  </si>
  <si>
    <t>49.418.404 – 1</t>
  </si>
  <si>
    <t xml:space="preserve">CONTRATAR LA PRESTACION  DE SERVICIOS PARA EL  MANTENIMIENTO PREVENTIVO Y  CORRECTIVO  DE LOS EXTINTORES   DE   LA   EMPRESA SOCIAL DEL ESTADO  HOSPITAL  LOCAL DE AGUACHICA E.S.E.   INCLUYE El SUMINISTRO DE ACCESORIOS.
</t>
  </si>
  <si>
    <t>PSP-001-2021</t>
  </si>
  <si>
    <t>CONTRATAR LA PRESTACION DE SERVICIOS PROFESIONALES DE ASESORIA JURIDICA A LA EMPRESA SOCIAL DEL ESTADO HOSPITAL LOCAL DE AGUACHICA DENTRO DE  SU MARCO JURIDICO CORRESPONDIENTE.</t>
  </si>
  <si>
    <t>11 MESES Y 28 DIAS</t>
  </si>
  <si>
    <t>PSP-002-2021</t>
  </si>
  <si>
    <t>PSP-003-2021</t>
  </si>
  <si>
    <t>PSP-004-2021</t>
  </si>
  <si>
    <t>PSP-005-2021</t>
  </si>
  <si>
    <t>Adicion el día 29 Junio por $ 9,947,233 y prorroga por 2 meses y 29 dias</t>
  </si>
  <si>
    <t>5 MESES Y 28 DIAS</t>
  </si>
  <si>
    <t>PSP-006-2021</t>
  </si>
  <si>
    <t>PSP-007-2021</t>
  </si>
  <si>
    <t>PSP-008-2021</t>
  </si>
  <si>
    <t>PSP-009-2021</t>
  </si>
  <si>
    <t>Adicion el día 29 Junio por $ 6,746,666 y prorroga por 2 meses y 29 dias                     Adicion el día 3 de septiembre por $ 76,667</t>
  </si>
  <si>
    <t>PSP-011-2021</t>
  </si>
  <si>
    <t>Adicion el día 29 Junio por $ 28,183,333 y prorroga por 2 meses y 29 dias</t>
  </si>
  <si>
    <t>AUMEDIC S.A.S</t>
  </si>
  <si>
    <t>901439310-2</t>
  </si>
  <si>
    <t>CONTRATAR LA PRESTACION DE SERVICIOS PROFESIONALES PARA LA REALIZACION DE AUDITORIAS, ASESORIAS Y ASISTENCIA TECNICA EN RADICACION Y VALIDACION DE RIPS DE CUENTAS DE SERVICIOS PRESTADOS A LAS ASEGURADORAS DEL SOAT, EL ADRES Y PROMOCION Y PREVENCION, ASI COMO DE CUENTAS DE SERVICIOS PRESTADOS A LAS ASEGURADORAS DEL SOAT Y EL ADRES GENERADOS EN LA ATENCION DE ACCIDENTES DE TRANSITO, AUDITORIA MEDICA CONCURRENTE PARA LAS AREAS DEURGENCIAS Y CONSULTA EXTERNA Y AUDITORIA DE LA EMPRESA SOCIAL DEL ESTADO HOSPITAL LOCAL DE AGUACHICA ESE</t>
  </si>
  <si>
    <t>PSP-012-2021</t>
  </si>
  <si>
    <t>CONTRATAR LA PRESTACION DE SERVICIOS PROFESIONALES COMO APOYO A LA GESTION GERENCIAL EN LA REALIZACION DE ACCIONES PARA EL DESARROLLO, SEGUIMIENTO, EVALUACION Y CONTROL DEL PROGRAMA DE RIESGO CARDIOVASCULAR Y METABOLICO ACORDE A LAS NOTAS TECNICAS DE LOS CONTRATOS SUSCRITOS CON LA EAPB POR PARTE  DE  LA EMPRESA SOCIAL DEL ESTADO HOSPITAL LOCAL DE AGUACHICA E.S.E.</t>
  </si>
  <si>
    <t>PSP-014-2021</t>
  </si>
  <si>
    <t>JAVIER ENRIQUE CRUZ HERRERA</t>
  </si>
  <si>
    <t>CONTRATAR LA PRESTACION DE SERVICIOS PROFESIONALES PARA EL FORTALECIMIENTO INSTITUCIONAL BRINDANDO ASESORIA, ASISTENCIA TECNICA Y APOYO EN LA ELABORACIÓN DE LOS DIFERENTES PLANES INSTITUCIONALES Y LA APLICACIÓN Y SEGUIMIENTO DE LOS AUTODIAGNOSTICOS PARA LA VALORACION DEL AVANCE DE CADA DIMENSION MIPG CON SU RESPECTIVO PLAN DE ACCION PARA LA EMPRESA SOCIAL DEL ESTADO HOSPITAL LOCALDE AGUACHICA E.S.E</t>
  </si>
  <si>
    <t>PSP-016-2021</t>
  </si>
  <si>
    <t xml:space="preserve">LABORATORIOS NANCY FLOREZ GARCIA SAS </t>
  </si>
  <si>
    <t>824005588-0</t>
  </si>
  <si>
    <t>CONTRATAR LA PRESTACION DE SERVICIOS PROFESIONALES PARA EL ESTUDIO MICROBIOLOGICO DE AMBIENTE EN LAS AREAS DE URGENCIAS, SALA DE PARTO Y HOSPITALIZACION Y ANALISIS FISICOQUIMICO Y MICROBIOLOGICO DE AGUAS RESIDUALES GENERADAS POR LA EMPRESA SOCIAL DEL ESTADO HOSPITAL LOCAL DE AGUACHICA ESE</t>
  </si>
  <si>
    <t>PSP-017-2021</t>
  </si>
  <si>
    <t>Adicion el día 2 dic por $ 29,000000 y prorroga por 19 dias</t>
  </si>
  <si>
    <t>SOLUCIONES SANAS SAS</t>
  </si>
  <si>
    <t>900654434-4</t>
  </si>
  <si>
    <t>CONTRATAR LA PRESTACION DE SERVICIOS PROFESIONALES DE IMÁGENES DIAGNOSTICAS Y LECTURA DE RAYOS X PARA LA ATENCION EN SALUD DE LOS USUARIOS DEL HOSPITAL LOCAL DE AGUACHICA EMPRESA SOCIAL DEL ESTADO, BAJO LA MODALIDAD DE EVENTOS</t>
  </si>
  <si>
    <t>PSP-018-2021</t>
  </si>
  <si>
    <t>Prorroga el día 21 de mayo 2021 de 45 días.            Prorroga el día 2 de julio 2021 de 3 meses.   Prorroga el día 5 de oct 2021 de 2 meses</t>
  </si>
  <si>
    <t>EDWIN ARTURO RUIZ MORENO</t>
  </si>
  <si>
    <t>CONTRATAR LA PRESTACION DE SERVICIOS PROFESIONALES DE ASESORIA,ASISTENCIA TECNICA Y ACOMPAÑAMIENTO PARA LA ELABORACION DEL ESTUDIO TECNICO DE ACTUALIZACION DE LA PLANTA GLOBAL DE EMPLEOS DE LA  EMPRESA SOCIAL DEL ESTADO HOSPITAL LOCAL DE AGUACHICA E.S.E</t>
  </si>
  <si>
    <t>PSP-019-2021</t>
  </si>
  <si>
    <t>CLAUDIA PATRICIA REYES GOMEZ</t>
  </si>
  <si>
    <t>CONTRATAR LA PRESTACION DE SERVICIOS PROFESIONALES DE ASESORIA JURIDICA EN ASUNTOS DE GESTION PREDIAL PARA LA REALIZACION DE ESTUDIOS DE TITULOS DE LOS PREDIOS DONDE FUNCIONAN LAS DIFERENTES SEDES URBANAS Y RURALES DE LA EMPRESA  SOCIAL DEL ESTADO HOSPITAL LOCAL DE AGUACHICA E.S.E</t>
  </si>
  <si>
    <t>PSP-021-2021</t>
  </si>
  <si>
    <t>ASESORIAS SHR SAS</t>
  </si>
  <si>
    <t>901171835-4</t>
  </si>
  <si>
    <t>CONTRATAR LA PRESTACION DE SERVICIOS PROFESIONALES PARA LLEVAR A CABO LA RECLAMACION PREJUDICIAL Y JUDICIAL DE RECUPERACION Y COBRO DE TODA LA CARTERA MOROSA ACTUAL Y QUE EN LO SUCESIVO SE VAYA GENERANDO MAYOR A 90 DIAS, POR SERVICIOS PRESTADOS, QUE LE ADEUDEN AL HOSPITAL LOCAL DE AGUACHICA ESE LAS DIFERENTES ENTIDADES PRESTADORAS DE SERVICIOS DE SALUD O PERSONAS NATURALES O JURIDICAS, POR CARTERA MOROSA, POR EL PLAN SUBSIDIADO DE SALUD POS - EPS - SERVICIOS DE SALUD , PLAN OBLIGATORIO DE SALUD EPS, SERVICIOS DE SALUD PARTICULARES, N O POSS, POST CAPITADO, O MODALIDAD EVENTO Y DEMAS SERVICIOS PRESTADOS.</t>
  </si>
  <si>
    <t>10 MESES Y 14 DIAS</t>
  </si>
  <si>
    <t>PSP-023-2021</t>
  </si>
  <si>
    <t>DOBLE A ASESORES EN GESTION PUBLICA E.U.</t>
  </si>
  <si>
    <t>900128612-3</t>
  </si>
  <si>
    <t>CONTRATAR LA PRESTACION DE SERVICIOS PROFESIONALES PARA LA CONSOLIDACION, DISEÑO Y REPRESENTACION DE LA INFORMACION EXOGENA ANTE LA DIAN CORRESPONDIENTE AL AÑO GRAVABLE 2020 DE LA EMPRESA SOCIAL DEL ESTADO HOSPITAL LOCAL DE AGUACHICA ESE</t>
  </si>
  <si>
    <t>PSP-024-2021</t>
  </si>
  <si>
    <t>MONICA ARANGO VISBAL</t>
  </si>
  <si>
    <t>CONTRATAR LA PRESTACION DE SERVICIOS PROFESIONALES PARA LA ELABORACION DE PROTESIS DENTALES REQUERIDAS POR LOS USUARIOS DE LA EMPRESA SOCIAL DEL ESTADO HOSPITAL LOCAL DE AGUACHICA, BAJO LA MODALIDAD DE EVENTOS</t>
  </si>
  <si>
    <t>PSP-025-2021</t>
  </si>
  <si>
    <t>CONTRATAR LA PRESTACION DE SERVICIOS PROFESIONALES PARA EL SEGUIMIENTO, DESARROLLO Y EVALUACIÓN DE LOS PROCEDIMIENTOS Y ACTIVIDADES DEL PLAN DE INTERVENCIONES COLECTIVAS EN EL MARCO OPERATIVO DE LAS SIETE (7) DIMENSIONES PRIORITARIAS DEL PLAN DECENAL DE SALUD PUBLICA Y LAS CUELES HA DE EJECUTAR EL HOSPITAL LOCAL DE AGUACHICA ESE</t>
  </si>
  <si>
    <t>4 MESES Y 22 DIAS</t>
  </si>
  <si>
    <t>PSP-026-2021</t>
  </si>
  <si>
    <t xml:space="preserve">CONTRATAR LA PRESTACION DE SERVICIOS PROFESIONALES COMO INGENIERA AMBIENTAL PARA EL DESARROLLO  DE LOS PROCEDIMIENTOS Y ACTIVIDADES DEL PLAN DE INTERVENCIONES COLECTIVAS EN EL MARCO OPERATIVO DE  LA DIMENSION SALUD AMBIENTAL DEL PLAN DECENAL DE SALUD PUBLICA </t>
  </si>
  <si>
    <t>PSP-027-2021</t>
  </si>
  <si>
    <t>KAREN CRISTINA CORONEL ROBLES</t>
  </si>
  <si>
    <t>PSP-028-2021</t>
  </si>
  <si>
    <t xml:space="preserve">CONTRATAR LA PRESTACION DE SERVICIOS PROFESIONALES COMO INGENIERO INDUSTRIAL PARA EL DESARROLLO  DE LOS PROCEDIMIENTOS Y ACTIVIDADES DEL PLAN DE INTERVENCIONES COLECTIVAS EN EL MARCO OPERATIVO DE  LA DIMENSION SALUD AMBITO LABORAL DEL PLAN DECENAL DE SALUD PUBLICA </t>
  </si>
  <si>
    <t>PSP-031-2021</t>
  </si>
  <si>
    <t xml:space="preserve">CONTRATAR LA PRESTACION DE SERVICIOS PROFESIONALES COMO NUTRICIONISTA DIETISTA PARA EL DESARROLLO  DE LOS PROCEDIMIENTOS Y ACTIVIDADES DEL PLAN DE INTERVENCIONES COLECTIVAS EN EL MARCO OPERATIVO DE  LA DIMENSION SEGURIDAD ALIMENTARIA Y NUTRICIONAL DEL PLAN DECENAL DE SALUD PUBLICA </t>
  </si>
  <si>
    <t>PSP-032-2021</t>
  </si>
  <si>
    <t>BREILYS JOHANA DURAN LOZANO</t>
  </si>
  <si>
    <t>PSP-034-2021</t>
  </si>
  <si>
    <t>BRIGITH STHEPANY GOMEZ PARRA</t>
  </si>
  <si>
    <t xml:space="preserve">CONTRATAR LA PRESTACION DE SERVICIOS PROFESIONALES COMO PSICOLOGA PARA EL DESARROLLO  DE LOS PROCEDIMIENTOS Y ACTIVIDADES DEL PLAN DE INTERVENCIONES COLECTIVAS EN EL MARCO OPERATIVO DE  LA DIMENSION SEXUALIDAD, DERECHOS SEXUALES Y REPRODUCTIVOS DEL PLAN DECENAL DE SALUD PUBLICA </t>
  </si>
  <si>
    <t>PSP-036-2021</t>
  </si>
  <si>
    <t xml:space="preserve">CONTRATAR LA PRESTACION DE SERVICIOS PROFESIONALES COMO ENFERMERA PARA EL DESARROLLO  DE LOS PROCEDIMIENTOS Y ACTIVIDADES DEL PLAN DE INTERVENCIONES COLECTIVAS EN EL MARCO OPERATIVO DE  LA DIMENSION VIDA SALUDABLE Y CONDICIONES NO TRANSMISIBLES DEL PLAN DECENAL DE SALUD PUBLICA </t>
  </si>
  <si>
    <t>PSP-039-2021</t>
  </si>
  <si>
    <t xml:space="preserve">CONTRATAR LA PRESTACION DE SERVICIOS PROFESIONALES COMO ENFERMERA PARA EL DESARROLLO  DE LOS PROCEDIMIENTOS Y ACTIVIDADES DEL PLAN DE INTERVENCIONES COLECTIVAS EN EL MARCO OPERATIVO DE  LA DIMENSION VIDA SALUDABLE Y ENFERMEDADES TRANSMISIBLES DEL PLAN DECENAL DE SALUD PUBLICA </t>
  </si>
  <si>
    <t>PSP-043-2021</t>
  </si>
  <si>
    <t>LINDA KATHERINE PEREZ DUARTE</t>
  </si>
  <si>
    <t xml:space="preserve">CONTRATAR LA PRESTACION DE SERVICIOS PROFESIONALES COMO PSICOLOGA PARA EL DESARROLLO  DE LOS PROCEDIMIENTOS Y ACTIVIDADES DEL PLAN DE INTERVENCIONES COLECTIVAS EN EL MARCO OPERATIVO DE  LA DIMENSION CONVIVENCIA SOCIAL Y SALUD MENTAL DEL PLAN DECENAL DE SALUD PUBLICA </t>
  </si>
  <si>
    <t>PSP-044-2021</t>
  </si>
  <si>
    <t xml:space="preserve">CONTRATAR LA PRESTACION DE SERVICIOS PROFESIONALES COMO PSICOPEDAGOGA PARA EL DESARROLLO  DE LOS PROCEDIMIENTOS Y ACTIVIDADES DEL PLAN DE INTERVENCIONES COLECTIVAS EN EL MARCO OPERATIVO DE  LA DIMENSION CONVIVENCIA SOCIAL Y SALUD MENTAL DEL PLAN DECENAL DE SALUD PUBLICA </t>
  </si>
  <si>
    <t>PSP-045-2021</t>
  </si>
  <si>
    <t>MARLHON JORGE VIDES HERRERA</t>
  </si>
  <si>
    <t xml:space="preserve">CONTRATAR LA PRESTACION DE SERVICIOS PROFESIONALES COMO PSICOLOGO PARA EL DESARROLLO  DE LOS PROCEDIMIENTOS Y ACTIVIDADES DEL PLAN DE INTERVENCIONES COLECTIVAS EN EL MARCO OPERATIVO DE  LA DIMENSION CONVIVENCIA SOCIAL Y SALUD MENTAL DEL PLAN DECENAL DE SALUD PUBLICA </t>
  </si>
  <si>
    <t>PSP-046-2021</t>
  </si>
  <si>
    <t>TATIANA TORRES QUIÑONES</t>
  </si>
  <si>
    <t>PSP-047-2021</t>
  </si>
  <si>
    <t>YULIANA MELISA TORRES GALVAN</t>
  </si>
  <si>
    <t xml:space="preserve">CONTRATAR LA PRESTACION DE SERVICIOS PROFESIONALES COMO ENFERMERA PARA EL DESARROLLO  DE LOS PROCEDIMIENTOS Y ACTIVIDADES DEL PLAN DE INTERVENCIONES COLECTIVAS EN EL MARCO OPERATIVO DE  LA DIMENSION SEXUALIDAD, DERECHOS SEXUALES Y REPRODUCTIVOS DEL PLAN DECENAL DE SALUD PUBLICA </t>
  </si>
  <si>
    <t>4 MESES Y 21 DIAS</t>
  </si>
  <si>
    <t>PSP-048-2021</t>
  </si>
  <si>
    <t>ELICZALITH JOHANA VELEZ ORTEGA</t>
  </si>
  <si>
    <t>4 MESES Y 20 DIAS</t>
  </si>
  <si>
    <t>PSP-049-2021</t>
  </si>
  <si>
    <t>LICETH LORENA ALVAREZ ASCANIO</t>
  </si>
  <si>
    <t>PSP-051-2021</t>
  </si>
  <si>
    <t>JENNIFER NIZ MENDOZA</t>
  </si>
  <si>
    <t>4 MESES Y 19 DIAS</t>
  </si>
  <si>
    <t>PSP-052-2021</t>
  </si>
  <si>
    <t>CARLOS MANUEL ALMENARES OÑATE</t>
  </si>
  <si>
    <t xml:space="preserve">CONTRATAR LA PRESTACION DE SERVICIOS PROFESIONALES COMO ADMINISTRADOR DE EMPRESAS PARA EL DESARROLLO  DE LOS PROCEDIMIENTOS Y ACTIVIDADES DEL PLAN DE INTERVENCIONES COLECTIVAS EN EL MARCO OPERATIVO DE  LA DIMENSION SALUD AMBIENTAL DEL PLAN DECENAL DE SALUD PUBLICA </t>
  </si>
  <si>
    <t>PSP-053-2021</t>
  </si>
  <si>
    <t>MAIRA ALEJANDRA CAÑA CASTRO</t>
  </si>
  <si>
    <t>PSP-054-2021</t>
  </si>
  <si>
    <t>CONTRATAR LA PRESTACION DE SERVICIOS PROFESIONALES DE ASESORIA ADMINISTRATIVA Y FINANCIERA RELACIONADA CON PROCESOS INSTITUCIONALES ORIENTADOS AL MEJORAMIENTO CONTINUO DE LA EMPRESA SOCIAL DEL ESTADO HOSPITAL LOCAL DE AGUACHICA E.S.E</t>
  </si>
  <si>
    <t>4 MESES Y 15 DIAS</t>
  </si>
  <si>
    <t>PSP-056-2021</t>
  </si>
  <si>
    <t>DIANA FERNANDA ROPERO LLAIN</t>
  </si>
  <si>
    <t>4 MESES Y 7 DIAS</t>
  </si>
  <si>
    <t>PSP-057-2021</t>
  </si>
  <si>
    <t>LAURA LORENA RAMIREZ RODRIGUEZ</t>
  </si>
  <si>
    <t xml:space="preserve">CONTRATAR LA PRESTACION DE SERVICIOS PROFESIONALES COMO PSICOLOGA PARA EL DESARROLLO  DE LOS PROCEDIMIENTOS Y ACTIVIDADES DEL PLAN DE INTERVENCIONES COLECTIVAS EN EL MARCO OPERATIVO DE  LA DIMENSION SEXUALIDAD, DERECHOS SEXUALES Y REPRODUCTIVOS  DEL PLAN DECENAL DE SALUD PUBLICA </t>
  </si>
  <si>
    <t>3 MESES Y 22 DIAS</t>
  </si>
  <si>
    <t>PSP-061-2021</t>
  </si>
  <si>
    <t>3 MESES Y 15 DIAS</t>
  </si>
  <si>
    <t>PSP-062-2021</t>
  </si>
  <si>
    <t>OLGA LUCIA SALDAÑA BLANCO</t>
  </si>
  <si>
    <t xml:space="preserve">CONTRATAR LA PRESTACION DE SERVICIOS PROFESIONALES COMO FISIOTERAPEUTA PARA EL DESARROLLO  DE LOS PROCEDIMIENTOS Y ACTIVIDADES DEL PLAN DE INTERVENCIONES COLECTIVAS EN EL MARCO OPERATIVO DE  LA DIMENSION VIDA SALUDABLE Y CONDICIONES NO TRANSMISIBLES DEL PLAN DECENAL DE SALUD PUBLICA </t>
  </si>
  <si>
    <t>PSP-063-2021</t>
  </si>
  <si>
    <t>3 MESES Y 10 DIAS</t>
  </si>
  <si>
    <t>PSP-064-2021</t>
  </si>
  <si>
    <t>KEIRY LOPEZ DOMINGUEZ</t>
  </si>
  <si>
    <t xml:space="preserve">CONTRATAR LA PRESTACION DE SERVICIOS PROFESIONALES COMO ENFERMERA PARA EL DESARROLLO  DE LOS PROCEDIMIENTOS Y ACTIVIDADES DEL PLAN DE INTERVENCIONES COLECTIVAS EN EL MARCO OPERATIVO DE  LA DIMENSION SEXUALIDAD, DERECHOS SEXUALES Y REPRODUCTIVOS  DEL PLAN DECENAL DE SALUD PUBLICA </t>
  </si>
  <si>
    <t>3 MESES Y 7 DIAS</t>
  </si>
  <si>
    <t>PSP-065-2021</t>
  </si>
  <si>
    <t>PSP-066-2021</t>
  </si>
  <si>
    <t>PSP-067-2021</t>
  </si>
  <si>
    <t>Adicion el día 3 Noviembre por $ 4,750,000 y prorroga por 15 dias</t>
  </si>
  <si>
    <t>1 MES Y 15 DIAS</t>
  </si>
  <si>
    <t>PSP-068-2021</t>
  </si>
  <si>
    <t>PSP-069-2021</t>
  </si>
  <si>
    <t>DAMELYS VANNESA NIETO PALOMINO</t>
  </si>
  <si>
    <t>PSP-071-2021</t>
  </si>
  <si>
    <t>JUAN PABLO DAZA CASTILLA</t>
  </si>
  <si>
    <t>2 MESES Y 12 DIAS</t>
  </si>
  <si>
    <t>PSP-072-2021</t>
  </si>
  <si>
    <t>PSP-073-2021</t>
  </si>
  <si>
    <t>DUBYS BALDOVINO</t>
  </si>
  <si>
    <t xml:space="preserve">CONTRATAR LA PRESTACION DE SERVICIOS PROFESIONALES DE ASESORIA JURIDICA EN LOS PROCESOS CONTRACTUALES QUE ADELANTE LA ESE HOSPITAL LOCAL DE AGUACHICA Y ASUNTOS ADMINISTRATIVOS QUE SE REQUIERAN </t>
  </si>
  <si>
    <t>30 DIAS</t>
  </si>
  <si>
    <t>PSAG-010-2021</t>
  </si>
  <si>
    <t>PSAG-013-2021</t>
  </si>
  <si>
    <t>CATHERINE PEREZ JARABA</t>
  </si>
  <si>
    <t xml:space="preserve">CONTRATAR LA PRESTACIÓN  DE SERVICIOS DE APOYO A LA GESTIÓN EN EL LEVANTAMIENTO, DEPURACION, DIGITALIZACION  Y VALIDACION DE LA INFORMACION NECESARIA PARA LA ACTUALIZACION DEL ARCHIVO LABORAL MASIVO DEL PERSONAL ACTIVO, RETIRADO Y PENSIONADO DEL HOSPITAL LOCAL DE AGUACHICA E.S.E  </t>
  </si>
  <si>
    <t>PSAG-015-2021</t>
  </si>
  <si>
    <t>Adicion el día 1 octubre por $ 18,000,000 y prorroga por 5 dias</t>
  </si>
  <si>
    <t>CONTRATAR LA PRESTACIÓN  DE SERVICIOS DE APOYO A LA GESTIÓN COMO CITOHISTOLOGA PARA LA REALIZACION DE LECTURAS DE CITOLOGIAS PRACTICADAS A LAS USUARIAS DE LA EMPRESA SOCIAL DEL ESTADO HOSPITAL LOCAL DE AGUACHICA, BAJO LA MODALIDAD DE EVENTOS</t>
  </si>
  <si>
    <t>PSAG-020-2021</t>
  </si>
  <si>
    <t>MAIRA ALEJANDRA CUETO PATERNINA</t>
  </si>
  <si>
    <t>CONTRATAR LA PRESTACIÓN  DE SERVICIOS DE APOYO A LA GESTIÓN COMO JUDICANTE PARA EL  DESARROLLO DE ACTIVIDADES JURIDICAS DE LA EMPRESA SOCIAL DEL ESTADO HOSPITAL LOCAL DE AGUACHICA E.S.E</t>
  </si>
  <si>
    <t>10 MESES Y 15 DIAS</t>
  </si>
  <si>
    <t>PSAG-022-2021</t>
  </si>
  <si>
    <t>Adicion el día 3 noviembre por $ 3,200,000 y prorroga por 10  dias</t>
  </si>
  <si>
    <t xml:space="preserve">CONTRATAR LA PRESTACIÓN  DE SERVICIOS DE APOYO A LA GESTIÓN PARA EL DESARROLLO DE ACTIVIDADES ADMINISTRATIVAS DE LA EMPRESA SOCIAL DEL ESTADO HOSPITAL LOCAL DE AGUACHICA E.S.E  </t>
  </si>
  <si>
    <t>PSAG-029-2021</t>
  </si>
  <si>
    <t xml:space="preserve">CONTRATAR LA PRESTACION DE APOYO A LA GESTION COMO AUXILIAR DE ENFERMERIA  PARA EL DESARROLLO  DE LOS PROCEDIMIENTOS Y ACTIVIDADES DEL PLAN DE INTERVENCIONES COLECTIVAS EN EL MARCO OPERATIVO DE  LA DIMENSION SALUD Y AMBITO  LABORAL DEL PLAN DECENAL DE SALUD PUBLICA </t>
  </si>
  <si>
    <t>PSAG-030-2021</t>
  </si>
  <si>
    <t>ROSALBA LIONIS CAMARGO</t>
  </si>
  <si>
    <t>PSAG-033-2021</t>
  </si>
  <si>
    <t>YULIANIS GUTIERREZ VENECIA</t>
  </si>
  <si>
    <t xml:space="preserve">CONTRATAR LA PRESTACION DE APOYO A LA GESTION COMO AUXILIAR DE ENFERMERIA PARA EL DESARROLLO  DE LOS PROCEDIMIENTOS Y ACTIVIDADES DEL PLAN DE INTERVENCIONES COLECTIVAS EN EL MARCO OPERATIVO DE  LA DIMENSION SEGURIDAD ALIMENTARIA Y NUTRICIONAL DEL PLAN DECENAL DE SALUD PUBLICA </t>
  </si>
  <si>
    <t>PSAG-035-2021</t>
  </si>
  <si>
    <t>YENI LIZETH ALVAREZ ACEVEDO</t>
  </si>
  <si>
    <t xml:space="preserve">CONTRATAR LA PRESTACION DE SERVICIOS DE APOYO A LA GESTION COMO AUXILIAR DE ENFERMERIA PARA EL DESARROLLO  DE LOS PROCEDIMIENTOS Y ACTIVIDADES DEL PLAN DE INTERVENCIONES COLECTIVAS EN EL MARCO OPERATIVO DE  LA DIMENSION SEXUALIDAD, DERECHOS SEXUALES Y REPRODUCTIVOS DEL PLAN DECENAL DE SALUD PUBLICA </t>
  </si>
  <si>
    <t>PSAG-037-2021</t>
  </si>
  <si>
    <t>KELLY JOHANNA LOPEZ BAYONA</t>
  </si>
  <si>
    <t xml:space="preserve">CONTRATAR LA PRESTACION DE APOYO A LA GESTION COMO AUXILIAR DE ENFERMERIA PARA EL DESARROLLO  DE LOS PROCEDIMIENTOS Y ACTIVIDADES DEL PLAN DE INTERVENCIONES COLECTIVAS EN EL MARCO OPERATIVO DE  LA DIMENSION VIDA SALUDABLE Y CONDICIONES NO TRANSMISIBLES DEL PLAN DECENAL DE SALUD PUBLICA </t>
  </si>
  <si>
    <t>PSAG-038-2022</t>
  </si>
  <si>
    <t>GLENIS PATRICIA SANCHEZ CASALLAS</t>
  </si>
  <si>
    <t xml:space="preserve">CONTRATAR LA PRESTACION DE APOYO A LA GESTION COMO AUXILIAR DE SALUD ORAL PARA EL DESARROLLO  DE LOS PROCEDIMIENTOS Y ACTIVIDADES DEL PLAN DE INTERVENCIONES COLECTIVAS EN EL MARCO OPERATIVO DE  LA DIMENSION VIDA SALUDABLE Y CONDICIONES NO TRANSMISIBLES DEL PLAN DECENAL DE SALUD PUBLICA </t>
  </si>
  <si>
    <t>PSAG-040-2021</t>
  </si>
  <si>
    <t xml:space="preserve">CONTRATAR LA PRESTACION DE APOYO COMO AUXILIAR DE  ENFERMERIA PARA EL DESARROLLO  DE LOS PROCEDIMIENTOS Y ACTIVIDADES DEL PLAN DE INTERVENCIONES COLECTIVAS EN EL MARCO OPERATIVO DE  LA DIMENSION VIDA SALUDABLE Y ENFERMEDADES TRANSMISIBLES DEL PLAN DECENAL DE SALUD PUBLICA </t>
  </si>
  <si>
    <t>PSAG-041-2021</t>
  </si>
  <si>
    <t>MARYURIS RIOS DIAZ</t>
  </si>
  <si>
    <t>PSAG-042-2021</t>
  </si>
  <si>
    <t>MAYERLIS REYES DUARTE</t>
  </si>
  <si>
    <t>PSAG-050-2021</t>
  </si>
  <si>
    <t>ILIETH PAOLA CUELLO REQUEMA</t>
  </si>
  <si>
    <t xml:space="preserve">CONTRATAR LA PRESTACION DE SERVICIOS DE APOYO A LA GESTION PARA EL DESARROLLO  DE LOS PROCEDIMIENTOS Y ACTIVIDADES DEL PLAN DE INTERVENCIONES COLECTIVAS EN EL MARCO OPERATIVO DE  LA DIMENSION SEXUALIDAD, DERECHOS SEXUALES Y REPRODUCTIVOS DEL PLAN DECENAL DE SALUD PUBLICA </t>
  </si>
  <si>
    <t>PSAG-055-2021</t>
  </si>
  <si>
    <t xml:space="preserve">CONTRATAR LA PRESTACION DE SERVICIOS DE APOYO A LA GESTION COMO AUXILIAR DE ENFERMERIA PARA EL DESARROLLO  DE LOS PROCEDIMIENTOS Y ACTIVIDADES DEL PLAN DE INTERVENCIONES COLECTIVAS EN EL MARCO OPERATIVO DE  LA DIMENSION SEGURIDAD ALIMENTARIA Y NUTRICIONAL DEL PLAN DECENAL DE SALUD PUBLICA </t>
  </si>
  <si>
    <t>PSAG-058-2021</t>
  </si>
  <si>
    <t>PSAG-059-2021</t>
  </si>
  <si>
    <t>MILDRETH PACHECO MONTEJO</t>
  </si>
  <si>
    <t xml:space="preserve">CONTRATAR LA PRESTACION DE APOYO A LA GESTION COMO AUXILIAR DE  ENFERMERIA PARA EL DESARROLLO  DE LOS PROCEDIMIENTOS Y ACTIVIDADES DEL PLAN DE INTERVENCIONES COLECTIVAS EN EL MARCO OPERATIVO DE  LA DIMENSION VIDA SALUDABLE Y ENFERMEDADES TRANSMISIBLES DEL PLAN DECENAL DE SALUD PUBLICA </t>
  </si>
  <si>
    <t>3 MESES Y 18 DIAS</t>
  </si>
  <si>
    <t>PSAG-060-2021</t>
  </si>
  <si>
    <t>MARIA FERNANDA OJEDA MEDALLA</t>
  </si>
  <si>
    <t>CONTRATAR LA PRESTACION DE APOYO A LA GESTION PARA EL DESARROLLO  DE LOS PROCEDIMIENTOS Y ACTIVIDADES DEL PLAN DE INTERVENCIONES COLECTIVAS EN EL MARCO OPERATIVO DE  LA DIMENSION VIDA SALUDABLE Y ENFERMEDADES TRANSMISIBLES DEL PLAN DECENAL DE SALUD PUBLICA</t>
  </si>
  <si>
    <t>PSAG-070-2021</t>
  </si>
  <si>
    <t>KAREN LILIANA MORENO SOLANO</t>
  </si>
  <si>
    <t>PSAG-072-2021</t>
  </si>
  <si>
    <t>CAROLINA OSPINO SANTAMARIA</t>
  </si>
  <si>
    <t>CS-001-2021</t>
  </si>
  <si>
    <t>Adición el día 3 septiembre por $ 20.947754         Adición el día 7 de dic por $ 8,374,991</t>
  </si>
  <si>
    <t>ROCIO SANCHEZ RAMIREZ Y/O MULTISEGUROS RS</t>
  </si>
  <si>
    <t>49667859-0</t>
  </si>
  <si>
    <t>CONTRATAR LA RENOVACION DE LAS POLIZAS DE MANEJO, AUTOMOVILES, SEGUROS SOAT,MULTIRIESGO, RE CLINICAS Y HOSPITALES, PARA AMPARAR LOS ACTIVOS FIJOS DEL HOSPITAL LOCAL DE AGUACHICA ESE</t>
  </si>
  <si>
    <t>CV-001-2021</t>
  </si>
  <si>
    <t>CAMILO ANDRES OLIVELLA DUARTE Y/O REDES SEGURIDAD Y SERVICIOS INTEGRADOS</t>
  </si>
  <si>
    <t>NIT 1098700867-1</t>
  </si>
  <si>
    <t>CONTRATAR LA COMPRAVENTA DE EQUIPOS DE COMPUTO PARA LA EMPRESA SOCIAL DEL ESTADO HOSPITAL LOCAL DE AGUACHICA ESE</t>
  </si>
  <si>
    <t>CV-002-2021</t>
  </si>
  <si>
    <t>CONTRATAR LA COMPRAVENTA DE IMPRESORAS Y SCANNER PARA LA EMPRESA SOCIAL DEL ESTADO HOSPITAL LOCAL DE AGUACHICA E.S.E.</t>
  </si>
  <si>
    <t>CV-003-2021</t>
  </si>
  <si>
    <t>RELACIÓN DE CONTRATOS 2022- HOSPITAL LOCAL AGUACHICA E.S.E.</t>
  </si>
  <si>
    <t>TIPO CONTRATO</t>
  </si>
  <si>
    <t>N° 001-2022</t>
  </si>
  <si>
    <t>PSP</t>
  </si>
  <si>
    <t>ADICION EL DÍA 21 SEPT 2022 POR $ 5,457,000 Y PRORROGA POR 1 MES                              ADICION EL DÍA 2 NOV 2022 POR $ 10,550,200 Y PRORROGA POR 1 MES Y 28 DIAS</t>
  </si>
  <si>
    <t xml:space="preserve">SERVICIOS PROFESIONALES DE ASESORIA JURIDICA EN LOS PROCESOS CONTRACTUALES QUE ADELANTE LA ESE HOSPITAL LOCAL DE AGUACHICA Y ASUNTOS ADMINISTRATIVOS QUE SE REQUIERAN </t>
  </si>
  <si>
    <t>N° 002-2022</t>
  </si>
  <si>
    <t>SERVICIOS PROFESIONALES DE ASESORIA JURIDICA EN LA DEFENSA JUDICIAL Y ADMINISTRATIVA DE LA EMPRESA SOCIAL DEL ESTADO HOSPITAL LOCAL DE AGUACHICA</t>
  </si>
  <si>
    <t>N° 003-2022</t>
  </si>
  <si>
    <t>PSAG</t>
  </si>
  <si>
    <t>ADICION EL DÍA 2 NOV 2022 POR $ 2,843,933 Y PRORROGA POR 1 MES Y 28 DIAS</t>
  </si>
  <si>
    <t>SERVICIOS DE APOYO A LA GESTIÓN EN EL DESARROLLO DE ACTIVIDADES ADMINISTRATIVAS PARA LA EMPRESA SOCIAL DEL ESTADO HOSPITAL LOCAL DE AGUACHICA E.S.E</t>
  </si>
  <si>
    <t>N° 004-2022</t>
  </si>
  <si>
    <t>ADICION EL DÍA 2 JUNIO 2022 POR $ 2,448,000 Y PRORROGA POR 2 MESES ---- ADICION EL DÍA 2 AGOSTO 2022 POR $ 612.000 Y PRORROGA POR 15 DIAS</t>
  </si>
  <si>
    <t>SERVICIOS DE APOYO A LA GESTIÓN COMO JUDICANTE PARA EL  DESARROLLO DE ACTIVIDADES JURIDICAS DE LA EMPRESA SOCIAL DEL ESTADO HOSPITAL LOCAL DE AGUACHICA E.S.E</t>
  </si>
  <si>
    <t>N° 005-2022</t>
  </si>
  <si>
    <t>PS</t>
  </si>
  <si>
    <t>ADICION EL DÍA 2 marzo POR $ 45,843,000 y prorroga por 1 mes el día 2 marzo</t>
  </si>
  <si>
    <t>N° 006-2022</t>
  </si>
  <si>
    <t xml:space="preserve">SERVICIOS DE APOYO A LA GESTIÓN PARA EL DESARROLLO DE ACTIVIDADES ADMINISTRATIVAS DE LA EMPRESA SOCIAL DEL ESTADO HOSPITAL LOCAL DE AGUACHICA E.S.E  </t>
  </si>
  <si>
    <t>N° 007-2022</t>
  </si>
  <si>
    <t>ADICION EL DÍA 2 NOV 2022 POR $ 6,093,867 Y PRORROGA POR 1 MES Y 28 DIAS</t>
  </si>
  <si>
    <t>SERVICIOS PROFESIONALES COMO CONTADOR PÚBLICO PARA ASESORAR LOS PROCESOS FINANCIEROS Y CONTABLES, ASÍ COMO LA PREPARACIÓN DE INFORMES QUE DEBA RENDIR EL HOSPITAL LOCAL DE AGUACHICA E.S.E ANTE LOS DIFERENTES ORGANISMOS DE CONTROL.</t>
  </si>
  <si>
    <t>N° 008-2022</t>
  </si>
  <si>
    <t>SERVICIOS PROFESIONALES DE ASESORIA ADMINISTRATIVA Y FINANCIERA RELACIONADA CON PROCESOS INSTITUCIONALES ORIENTADOS AL MEJORAMIENTO CONTINUO DE LA EMPRESA SOCIAL DEL ESTADO HOSPITAL LOCAL DE AGUACHICA E.S.E</t>
  </si>
  <si>
    <t>N° 009-2022</t>
  </si>
  <si>
    <t>ADICION EL DÍA 2 NOV 2022 POR $ 8,933,333 Y PRORROGA POR 1 MES Y 28 DIAS</t>
  </si>
  <si>
    <t xml:space="preserve"> SERVICIOS PROFESIONALES EN AUDITORIA EN CALIDAD PARA EL APOYO A LA GESTIÓN EN EL DESARROLLO DEL SISTEMA OBLIGATORIA DE GARANTIA DE LA CALIDAD EN EL PROGRAMA DE SEGURIDAD DEL PACIENTE DEL HOSPITAL LOCAL DE AGUACHICA</t>
  </si>
  <si>
    <t>N° 010-2022</t>
  </si>
  <si>
    <t>ADICION EL DÍA 2 DIC 2022 POR $ 3,192,000 Y PRORROGA POR  28 DIAS</t>
  </si>
  <si>
    <t>SERVICIOS PROFESIONALES EN LA REALIZACIÓN DE ACCIONES PARA EL DESARROLLO, SEGUIMIENTO, EVALUACIÓN Y CONTROL DEL SISTEMA DE GESTIÓN, SEGURIDAD Y SALUD EN EL TRABAJO DE LA EMPRESA SOCIAL DEL ESTADO HOSPITAL LOCAL DE AGUACHICA E.S.E</t>
  </si>
  <si>
    <t>N° 011-2022</t>
  </si>
  <si>
    <t>ADICION EL DÍA 2 SEPT 2022 POR $ 9,000,000 Y PRORROGA POR 2 MESES                       ADICION EL DÍA 2 NOV 2022 POR $ 8,700,000 Y PRORROGA POR 1 MES Y 28 DIAS</t>
  </si>
  <si>
    <t>SERVICIOS PROFESIONALES DE ASESORIA EN ASUNTOS ADMINISTRATIVOS A LA EMPRESA SOCIAL DEL ESTADO HOSPITAL LOCAL DE AGUCHICA</t>
  </si>
  <si>
    <t>N° 012-2022</t>
  </si>
  <si>
    <t>CSUM</t>
  </si>
  <si>
    <t>ADICION EL DÍA 8 FEB 2022 POR $ 10.000.000</t>
  </si>
  <si>
    <t>ESTACION DE SERVICIO AGUACHICA Y/U OSCAR GANDUR</t>
  </si>
  <si>
    <t>CONTRATAR EL SUMINISTRO DE COMBUSTIBLES, LUBRICANTES Y LAVADO DE LAS AMBULANCIAS Y VEHICULOS QUE PRESTAN SERVICIO A LA EMPRESA SOCIAL DEL ESTADO HOSPITAL LOCAL DE AGUACHICA</t>
  </si>
  <si>
    <t>N° 013-2022</t>
  </si>
  <si>
    <t>ADICION EL DÍA 2 NOV 2022 POR $ 5,415,030 Y PRORROGA POR 1 MES                    ADICION EL DÍA1 DIC 2022 POR $ 1243140 Y PRORROGA POR 13 DIAS                           ADICION EL DÍA16 DIC 2022 POR $ 7,741,890 Y PRORROGA POR 15 DIAS</t>
  </si>
  <si>
    <t>PRESTACION DE SERVICIOS DE SOFTWARE COMO SERVICIO PARA LA OPERACIÓN DEL SISTEMA DE INFORMACION R-FAST 8 EN LOS COMPONENTES PRESUPUESTO, JURIDICO,  FACTURACION, PROMOCION Y PREVENCION, CARTERA, INVENTARIOS, FARMACIA, ACTIVOS FIJOS, NOMINA, COSTOS, CONTABILIDAD, HISTORIAS CLINICA, LABORATORIO, CRM, INTERFACE LABORATORIO, SERVICIO DE FACTURACION ELECTRONICA PARA 1.000 REGISTROS PARA LA EMPRESA SOCIAL DEL ESTADO HOSPITAL LOCAL DE AGUACHICA E.S.E.</t>
  </si>
  <si>
    <t>N° 014-2022</t>
  </si>
  <si>
    <t>SUMINISTRO DE INSUMOS Y REACTIVOS PARA EL AREA DE LABORATORIO CLINICO DE LA EMPRESA SOCIAL DEL ESTADO HOSPITAL LOCAL DE AGUACHICA, BAJO LA MODALIDAD DE APOYO TECNOLOGICO</t>
  </si>
  <si>
    <t>N° 015-2022</t>
  </si>
  <si>
    <t>CSIN</t>
  </si>
  <si>
    <t>ADICION EL DÍA 2 FEB 2022 POR $ 266.090.500 Y PRORROGA POR 15 DIAS</t>
  </si>
  <si>
    <t>CONTRATAR LA EJECUCION DE PROCESOS ASISTENCIALES PROFESIONALES EN MEDICINA, ODONTOLOGIA, BACTERIOLOGIA, NUTRICION Y PSICOLOGIA PARA LA ATENCION EN SALUD DE LOS USUARIOS DE LA EMPRESA SOCIAL DEL ESTADO HOSPITAL LOCAL DE AGUACHICA ESE</t>
  </si>
  <si>
    <t>N° 016-2022</t>
  </si>
  <si>
    <t>ADICION EL DÍA 2 FEB 2022 POR $ 44.219.000 Y PRORROGA POR 15 DIAS</t>
  </si>
  <si>
    <t>N° 017-2022</t>
  </si>
  <si>
    <t>ADICION EL DÍA 2 FEB 2022 POR $ 33.848.125 Y PRORROGA POR 15 DIAS</t>
  </si>
  <si>
    <t>CONTRATAR LA EJECUCION DE PROCESOS ADMINISTRATIVOS Y ASISTENCIALES RELACIONADOS CON EL PLAN NACIONAL DE VACUNACION COVID -19, PARA LA ATENCION EN SALUD DE LOS USUARIOS DE LA EMPRESA SOCIAL DEL ESTADO HOSPITAL LOCAL DE AGUACHICA ESE</t>
  </si>
  <si>
    <t>N° 018-2022</t>
  </si>
  <si>
    <t>CONTRATAR EL SUMINISTRO DE PAPELERIA Y MATERIALES DE OFICINA PARA LAS DIFERENTES AREAS FUNCIONALES DE LA EMPRESA SOCIAL DEL ESTADO HOSPITAL LOCAL DE AGUACHICA ESE</t>
  </si>
  <si>
    <t>N° 019-2022</t>
  </si>
  <si>
    <t>Adición el día 18 marzo por $ 10,000,000</t>
  </si>
  <si>
    <t>CONTRATAR EL SUMINISTRO DE PAPELERIA MEMBRETEADA, TALONARIOS, FOLLETOS Y EMPASTES PARA LAS DIFERENTES AREAS FUNCIONALES DE LA EMPRESA SOCIAL DEL ESTADO HOSPITAL LOCAL DE AGUACHICA ESE</t>
  </si>
  <si>
    <t>N° 020-2022</t>
  </si>
  <si>
    <t>SERVICIOS PROFESIONALES COMO APOYO A LA GESTION GERENCIAL EN LA REALIZACION DE ACCIONES PARA EL DESARROLLO, SEGUIMIENTO, EVALUACION Y CONTROL DEL PROGRAMA DE RIESGO CARDIOVASCULAR Y METABOLICO ACORDE A LAS NOTAS TECNICAS DE LOS CONTRATOS SUSCRITOS CON LAS EAPB POR PARTE DE LA EMPRESA SOCIAL DEL ESTADO HOSPITAL LOCAL DE AGUACHICA ESE</t>
  </si>
  <si>
    <t>N° 021-2022</t>
  </si>
  <si>
    <t>Adición el día 2 NOV por $ 2,427,600       Y PRORROGA POR 28 DIAS</t>
  </si>
  <si>
    <t>SERVICIOS PROFESIONALES COMO INGENIERO AMBIENTAL DE LA EMPRESA SOCIAL DEL ESTADO HOSPITAL LOCAL DE AGUACHICA ESE</t>
  </si>
  <si>
    <t>N° 022-2022</t>
  </si>
  <si>
    <t>CONTRATAR EL SUMINISTRO DE AGUA POTABLE, TRATADA Y PURIFICADA CON DESTINO A LAS DIFERENTES AREAS FUNCIONALES DE LA EMPRESA SOCIAL DEL ESTADO HOSPITAL LOCAL DE AGUACHICA ESE</t>
  </si>
  <si>
    <t>N° 023-2022</t>
  </si>
  <si>
    <t>Adición el día 8 febrero por $ 10,000,000</t>
  </si>
  <si>
    <t>N° 024-2022</t>
  </si>
  <si>
    <t>CONTRATAR LA PRESTACION DE SERVICIOS DE MENSAJERIA ESPECIALIZADA PARA LA EMPRESA SOCIAL DEL ESTADO HOSPITAL LOCAL DE AGUACHICA.</t>
  </si>
  <si>
    <t>N° 025-2022</t>
  </si>
  <si>
    <t>PRORROGA EL DÍA 02 DE ABRIL DE 2022 POR 3 MESES</t>
  </si>
  <si>
    <t>NACER CENTRO MEDICO IPS SAS</t>
  </si>
  <si>
    <t>901169763-6</t>
  </si>
  <si>
    <t>CONTRATAR LA PRESTACION DE SERVICIOS DE PROFESIONALES EN LA REALIZACION DE ECOGRAFIAS GINECOLOGICAS, PARA LA ATENCION EN SALUD DE LOS USUARIOS DE LA EMPRESA SOCIAL DEL ESTADO HOSPITAL LOCAL DE AGUACHICA, BAJO LA MODALIDAD DE EVENTOS</t>
  </si>
  <si>
    <t>N° 026-2022</t>
  </si>
  <si>
    <t>Adición el día 2 JUNIO por $ 22,000,000       Y PRORROGA POR 3 MESES</t>
  </si>
  <si>
    <t>CONTRATAR LA PRESTACION DE SERVICIOS DE APOYO A LA GESTION COMO CITOHISTOLOGA PARA LA REALIZACION DE LECTURAS DE CITOLOGIAS PRACTICADAS A LAS USUARIAS DE LA EMPRESA SOCIAL DEL ESTADO HOSPITAL LOCAL DE AGUACHICA, BAJO LA MODALIDAD DE EVENTOS</t>
  </si>
  <si>
    <t>N° 027-2022</t>
  </si>
  <si>
    <t>Adición el día 2 JUNIO por $ 22,000,000       Y PRORROGA POR 2 MESES</t>
  </si>
  <si>
    <t>EMPRESA MEDICA DE AUDITORES SAS - AUMEDIC SAS</t>
  </si>
  <si>
    <t>CONTRATAR LA PRESTACIÓN DE SERVICIOS PROFESIONALES PARA LA REALIZACIÓN DE AUDITORÍAS, ASESORÍAS Y ASISTENCIA TECNICA EN RADICACIÓN Y VALIDACIÓN DE RIPS DE CUENTAS DE SERVICIOS PRESTADOS A LAS ASEGURADORAS DEL SOAT, EL ADRES Y PROMOCIÓN Y PREVENCIÓN, ASI COMO DE CUENTAS DE SERVICIOS PRESTADOS A LAS ASEGURADORAS DEL SOAT Y EL ADRES GENERADOS EN LA ATENCIÓN DE ACCIDENTES DE TRANSITO, AUDITORIA MEDICA CONCURRENTE PARA LAS AREAS DE URGENCIAS Y CONSULTA EXTERNA Y AUDITORIA DE LA EMPRESA SOCIAL DEL ESTADO HOSPITAL LOCAL DE AGUACHICA E.S.E.</t>
  </si>
  <si>
    <t>N° 028-2022</t>
  </si>
  <si>
    <t>UNIMUJER MATERNO INFANTIL SAS</t>
  </si>
  <si>
    <t>N° 029-2022</t>
  </si>
  <si>
    <t>CENTRO DE DIAGNOSTICO INTEGRAL ECOCENTRO SAS</t>
  </si>
  <si>
    <t>900519921-2</t>
  </si>
  <si>
    <t>N° 030-2022</t>
  </si>
  <si>
    <t>SEGURO</t>
  </si>
  <si>
    <t>ADICION EL DÍA 7 FEB 2022 POR $ 5,644,452</t>
  </si>
  <si>
    <t>CONTRATAR LA RENOVACION DE LAS POLIZAS DE MULTIRIESGO, COBERTURA COVID-19, TRANSPORTES DE BIOLOGICOS, MANEJO CAJA MENOR Y SOAT DEL VEHICULO DE PLACAS OCH140 DEL HOSPITAL LOCAL DE AGUACHICA ESE</t>
  </si>
  <si>
    <t>N° 031-2022</t>
  </si>
  <si>
    <t>Adición el día 2 JUNIO por $ 10,000,000       Y PRORROGA POR 2 MESES</t>
  </si>
  <si>
    <t>N° 045-2022</t>
  </si>
  <si>
    <t>MILENA SANCHEZ ANGARITA</t>
  </si>
  <si>
    <t>N° 046-2022</t>
  </si>
  <si>
    <t>Adición el día 7 marzo por $ 54,000,000</t>
  </si>
  <si>
    <t>DISTRIMEDIC OCAÑA SAS</t>
  </si>
  <si>
    <t>901403099-7</t>
  </si>
  <si>
    <t>SUMINISTRO DE MEDICAMENTOS Y MATERIAL MEDICO QUIRURGICO PARA LA ATENCION EN SALUD DE LOS USUARIOS DE LA EMPRESA SOCIAL DEL ESTADO HOSPITAL LOCAL DE AGUACHICA ESE</t>
  </si>
  <si>
    <t>N° 047-2022</t>
  </si>
  <si>
    <t>Adición el día 7 marzo por $ 18,750,000</t>
  </si>
  <si>
    <t>SOLUCIONES MEDICAS DEL ORIENTE</t>
  </si>
  <si>
    <t>90103572-1</t>
  </si>
  <si>
    <t>SUMINISTRO DE INSUMOS Y REACTIVOS DE LABORATORIO Y ODONTOLOGIA, PARA LA ATENCION EN SALUD DE LOS USUARIOS DE LA EMPRESA SOCIAL DEL ESTADO HOSPITAL LOCAL DE AGUACHICA ESE</t>
  </si>
  <si>
    <t>N° 048-2022</t>
  </si>
  <si>
    <t>SUMINISTRO DE SILLA DE RUEDAS PARA AMBULANCIA, DESFIBRILADOR BENEHEART D1 Y COLCHONETAS, PARA LA ATENCION EN SALUD DE LOS USUARIOS DE LA EMPRESA SOCIAL DEL ESTADO HOSPITAL LOCAL DE AGUACHICA</t>
  </si>
  <si>
    <t>N° 049-2022</t>
  </si>
  <si>
    <t>COMPAÑÍA DE PROYECTOS Y SERVICIOS DE INGENIERIA SAS</t>
  </si>
  <si>
    <t>CONTRATAR LA PRESTACION DE SERVICIOS DE DESINFECCION EN LAS DIFERENTES AREAS DE LAS SEDES URBANAS BARAHOJA, IDEMA Y SAN EDUARDO Y SEDES RURALES DE LA EMPRESA SOCIAL DEL ESTADO HOSPITAL LOCAL DE AGUACHICA</t>
  </si>
  <si>
    <t>N° 050-2022</t>
  </si>
  <si>
    <t>Adición el día 4 abril por $ 10,000,000</t>
  </si>
  <si>
    <t>GEOASEO SAS ESP</t>
  </si>
  <si>
    <t>CONTRATAR LA PRESTACIÓN DE SERVICIOS DE  RECOLECCIÓN, TRANSPORTE, TRATAMIENTO Y DISPOSICIÓN FINAL, LO CUAL INCLUYE EL SUMINISTRO DE INSUMOS NECESARIOS PARA LA MANIPULACIÓN, CLASIFICACIÓN Y ALMACENAMIENTO DE RESIDUOS HOSPITALARIOS GENERADOS POR LA EMPRESA SOCIAL DEL ESTADO HOSPITAL LOCAL DE AGUACHICA.</t>
  </si>
  <si>
    <t>N° 051-2022</t>
  </si>
  <si>
    <t>Adición el día 11 OCTUBRE por $ 6,000,000</t>
  </si>
  <si>
    <t>CONTRATAR LA PRESTACIÓN DE SERVICIOS DE FOTOCOPIAS Y ESCANER PARA LAS DIFERENTES UNIDADES FUNCIONALES DE LA EMPRESA SOCIAL DEL ESTADO HOSPITAL LOCAL DE AGUACHICA.</t>
  </si>
  <si>
    <t>N° 052-2022</t>
  </si>
  <si>
    <t>HAIDER MAURICIO PADILLA ASCANIO Y/O ASISTENCIA Y SOLUCIONES INFORMATICAS</t>
  </si>
  <si>
    <t>CONTRATAR EL SUMINISTRO DE ACCESORIOS TECNOLOGICOS Y
TONER PARA LAS AREAS ADMINISTRATIVAS Y ASISTENCIALES DE LA EMPRESA SOCIAL DEL ESTADO HOSPITAL LOCAL DE AGUACHICA.</t>
  </si>
  <si>
    <t>N° 053-2022</t>
  </si>
  <si>
    <t>LUZ MARINA ALVAREZ BARBOSA</t>
  </si>
  <si>
    <t>CONTRATAR EL SUMINISTRO DE ALIMENTACIÓN PARA PACIENTES Y MERIENDAS PARA EL DESARROLLO DE ACTIVIDADES PROPIAS DE LA EMPRESA SOCIAL DEL ESTADO HOSPITAL LOCAL DE AGUACHICA</t>
  </si>
  <si>
    <t>N° 054-2022</t>
  </si>
  <si>
    <t>Adición el día 14 marzo por $ 10,000,000</t>
  </si>
  <si>
    <t>CONTRATAR EL SUMINISTRO DE INSUMOS DE CAFETERÍA Y ELEMENTOS DE ASEO PARA EL MANTENIMIENTO DE LA INFRAESTRUCTURA FÍSICA DE LA EMPRESA SOCIAL DEL ESTADO HOSPITAL LOCAL DE AGUACHICA</t>
  </si>
  <si>
    <t>N° 055-2022</t>
  </si>
  <si>
    <t>MANUEL ALEXANDER RUBIANO SOLANO Y/O DISTRIBUCIONES RUSO</t>
  </si>
  <si>
    <t>CONTRATAR EL SUMINISTRO DE PAPELERIA Y MATERIALES DE OFICINA PARA LAS DIFERENTES AREAS FUNCIONALES DE LA EMPRESA SOCIAL DEL ESTADO HOSPITAL LOCAL DE AGUACHICA E.S.E.</t>
  </si>
  <si>
    <t>N° 056-2022</t>
  </si>
  <si>
    <t xml:space="preserve">PRORROGA EL DÍA 02 JUNIO 2022 POR 2 MESES </t>
  </si>
  <si>
    <t xml:space="preserve">RAFAEL DE JESUS CLAVIJO RODRIGUEZ Y/O TECNI AIRES CLAVIJO </t>
  </si>
  <si>
    <t>91.533.011 - 1</t>
  </si>
  <si>
    <t>CONTRATAR LA PRESTACIÓN DE SERVICIOS DE MANTENIMIENTO PREVENTIVO Y CORRECTIVO DE AIRES ACONDICIONADOS, CUARTO FRIO Y NEVERAS DE LA EMPRESA SOCIAL DEL ESTADO HOSPITAL LOCAL DE AGUACHICA, INCLUYE EL SUMINISTRO DE REPUESTOS</t>
  </si>
  <si>
    <t>N° 057-2022</t>
  </si>
  <si>
    <t xml:space="preserve">CONTRATAR EL SUMINISTRO DE CALZADO Y VESTIDO DE LABOR A LOS EMPLEADOS PUBLICOS Y TRABAJADORES OFICIALES (SERVICIOS GENERALES, CONDUCTORES, SANEAMIENTO Y AUXILIARES) DE LA EMPRESA SOCIAL DEL ESTADO HOSPITAL LOCAL DE AGUACHICA E.S.E </t>
  </si>
  <si>
    <t>N° 058-2022</t>
  </si>
  <si>
    <t xml:space="preserve">ADICION EL DÍA 19 MAYO 2022 POR $ 10,000,000 </t>
  </si>
  <si>
    <t>FERRETERIA QUINTERO LA GRAN ESQUINA S.A.S</t>
  </si>
  <si>
    <t>901.256.880-2</t>
  </si>
  <si>
    <t xml:space="preserve">CONTRATAR EL SUMINISTRO DE ELEMENTOS DE FERRETERÍA PARA EL MANTENIEMIENTO PREVENTIVO Y CORRECTIVO DE LAS DIFERENTES AREAS FUNCIONALES DE LA EMPRESA SOCIAL DEL ESTADO HOSPITAL LOCAL DE AGUACHICA </t>
  </si>
  <si>
    <t>N° 059-2022</t>
  </si>
  <si>
    <t>18.917.973 - 3</t>
  </si>
  <si>
    <t>CONTRATAR LA PRESTACIÓN DE SERVICIOS DE MANTENIMIENTO INTEGRAL PREVENTIVO Y CORRECTIVO CON EL SUMINISTRO DE REPUESTOS PARA LAS AMBULANCIAS AL SERVICIO DE LA EMPRESA SOCIAL DEL ESTADO HOSPITAL LOCAL DE AGUACHICA.</t>
  </si>
  <si>
    <t>N° 060-2022</t>
  </si>
  <si>
    <t>CONTRATAR LA EJECUCIÓN DE PROCESOS ADMINISTRATATIVOS Y ASISTENCIALES RELACIONADOS CON EL PLAN NACIONAL DE VACUNACION COVID-19, PARA LA ATENCION EN SALUD DE LOS USUARIOS DE LA EMPRESA SOCIAL DEL ESTADO HOSPITAL LOCAL DE AGUACHICA E.S.E.</t>
  </si>
  <si>
    <t>9 DIAS</t>
  </si>
  <si>
    <t>N° 061-2022</t>
  </si>
  <si>
    <t>Adición el día 28 febrero por $ 203,088,750       ADICION EL DÍA 20 MAYO 2022 POR $ 594,961,498 Y PRORROGA POR 1 MES</t>
  </si>
  <si>
    <t>CONTRATAR LA EJECUCIÓN DE PROCESOS ASISTENCIALES PROFESIONALES EN MEDICINA, ODONTOLOGIA, BACTERIOLOGIA, NUTRICION Y PSICOLOGIA PARA LA ATENCIÓN EN SALUD DE LOS USUARIOS DE LA EMPRESA SOCIAL DEL ESTADO HOSPITAL LOCAL DE AGUACHICA E.S.E.</t>
  </si>
  <si>
    <t>N° 062-2022</t>
  </si>
  <si>
    <t>ADICION EL DÍA 20 MAYO 2022 POR $ 129,709,067 Y PRORROGA POR 45 DIAS</t>
  </si>
  <si>
    <t>CONTRATAR LA EJECUCIÓN DE PROCESOS ADMINISTRATIVOS PARA LA ATENCIÓN EN SALUD DE LOS USUARIOS DE LA EMPRESA SOCIAL DEL ESTADO HOSPITAL LOCAL DE AGUACHICA E.S.E.</t>
  </si>
  <si>
    <t>N° 063-2022</t>
  </si>
  <si>
    <t>CONTRATAR EL SUMINISTRO DE COMPUTADORES E IMPRESORAS PARA LA EMPRESA SOCIAL DEL ESTADO HOSPITAL LOCAL DE AGUACHICA ESE.</t>
  </si>
  <si>
    <t>N° 064-2022</t>
  </si>
  <si>
    <t>SUMINISTRO E INSTALACION DE AIRES ACONDICIONADOS PARA LAS DIFERENTES DEPENDENCIAS DE LA EMPRESA SOCIAL DEL ESTADO HOSPITAL LOCAL DE AGUACHICA, INCLUYE SUMINISTRO DE REPUESTO</t>
  </si>
  <si>
    <t>N° 065-2022</t>
  </si>
  <si>
    <t>ADICION EL DÍA 12 ABRIL 2022 POR $ 9.863.912 Y PRORROGA POR 6 DIAS</t>
  </si>
  <si>
    <t>18 DIAS</t>
  </si>
  <si>
    <t>N° 066-2022</t>
  </si>
  <si>
    <t>ADICION EL DÍA 23 JUNIO 2022 POR $10,000,000</t>
  </si>
  <si>
    <t>N° 067-2022</t>
  </si>
  <si>
    <t>ADICION EL DÍA 02 JUNIO 2022 POR $10,000,000  PRORROGA 1 MES</t>
  </si>
  <si>
    <t>CENTRO MEDICO Y DE AYUDAS DIAGNOSTICAS LTDA - CEMAD LTDA</t>
  </si>
  <si>
    <t>900227124-5</t>
  </si>
  <si>
    <t>N° 068-2022</t>
  </si>
  <si>
    <t>N° 069-2022</t>
  </si>
  <si>
    <t>ADICION EL DÍA 02 JUNIO 2022 POR $10,000,000</t>
  </si>
  <si>
    <t>TALLER AUTOELECTRICO NOVER Y/O DIONOVER ALVAREZ BARBOSA</t>
  </si>
  <si>
    <t>18922432-0</t>
  </si>
  <si>
    <t>N° 070-2022</t>
  </si>
  <si>
    <t>ADICION EL DÍA 10 DE MAYO 2022 POR $10,000,000</t>
  </si>
  <si>
    <t>N° 071-2022</t>
  </si>
  <si>
    <t>ADICION EL DÍA 23 DE JUNIO 2022 POR $10,000,000</t>
  </si>
  <si>
    <t>N° 072-2022</t>
  </si>
  <si>
    <t>FUNDACION BRAZOS ABIERTOS PARA TODOS</t>
  </si>
  <si>
    <t>900842095-7</t>
  </si>
  <si>
    <t>PRESTACION DE SERVICIOS DE APOYO A LA GESTION A LA SUBGERENCIA ADMINISTRATIVA Y FINANCIERA EN EL PROCESO DE CONSOLIDACION, DISEÑO Y ACTUALIZACION DE LA INFORMACION EXOGENA ANTE LA DIAN, CORRESPONDIENTE A LA VIGENCIA 2021</t>
  </si>
  <si>
    <t>N° 073-2022</t>
  </si>
  <si>
    <t>ADICION EL DÍA 16 AGOSTO 2022 POR $ 10,000,000 Y PRORROGA POR 2 MESES</t>
  </si>
  <si>
    <t>JOSE DE DIOS QUINTERO Y/O PERIODICO INFORMATIVO REGIONAL EL NUEVO SUR</t>
  </si>
  <si>
    <t>18915986-1</t>
  </si>
  <si>
    <t>CONTRATAR LA PRESTACIÓN DE SERVICIOS PARA EL DISEÑO, CONCEPTUALIZACIÓN Y EJECUCIÓN DEL PLAN DE MEDIOS, CON EL FIN DE LOGRAR LA DIVULGACIÓN DE LOS PROGRAMAS Y SERVICIOS DE SALUD QUE BRINDA LA EMPRESA SOCIAL DEL ESTADO HOSPITAL LOCAL DE AGUACHICA E.S.E.</t>
  </si>
  <si>
    <t>N° 074-2022</t>
  </si>
  <si>
    <t>CONTRATAR LA RENOVACION DE LA POLIZA DE MANEJO DEL GERENTE Y SUBGERENTE Y SOAT DE LOS VEHICULOS DE PLACAS OX3902, OCH-140, OXV-171, XKP-01A, OCH139 Y OXV285 DEL HOSPITAL LOCAL DE AGUACHICA ESE.</t>
  </si>
  <si>
    <t>N° 075-2022</t>
  </si>
  <si>
    <t>ADICION EL DÍA 2 MAYO 2022 POR $ 9.863.911 Y PRORROGA POR 6 DIAS</t>
  </si>
  <si>
    <t>N° 076-2022</t>
  </si>
  <si>
    <t>ADQUISICION DE UNIDAD ODONTOLOGICA PARA LA EMPRESA SOCIAL DEL ESTADO HOSPITAL LOCAL DE AGUACHICA E.S.E</t>
  </si>
  <si>
    <t>N° 077-2022</t>
  </si>
  <si>
    <t>ADICION EL DÍA 13 JUNIO 2022 POR $ 10,000,000</t>
  </si>
  <si>
    <t>SUMINISTRO DE MEDICAMENTOS PARA LA ATENCION EN SALUD DE LOS USUARIOS DE LA EMPRESA SOCIAL DEL ESTADO HOSPITAL LOCAL DE AGUACHICA E.S.E</t>
  </si>
  <si>
    <t>N° 078-2022</t>
  </si>
  <si>
    <t>SUMINISTRO DE MATERIAL MEDICO QUIRURJICO PARA LA ATENCION EN SALUD DE LOS USUARIOS DE LA EMPRESA SOCIAL DEL ESTADO HOSPITAL LOCAL DE AGUACHICA E.S.E</t>
  </si>
  <si>
    <t>N° 079-2022</t>
  </si>
  <si>
    <t>SUMINISTRO DE INSUMOS Y REACTIVOS DE LABORATORIO  PARA LA ATENCION EN SALUD DE LOS USUARIOS DE LA EMPRESA SOCIAL DEL ESTADO HOSPITAL LOCAL DE AGUACHICA ESE</t>
  </si>
  <si>
    <t>N° 080-2022</t>
  </si>
  <si>
    <t>SUMINISTRO DE INSUMOS DE ODONTOLOGIA PARA LA ATENCION EN SALUD DE LOS USUARIOS DE LA EMPRESA SOCIAL DEL ESTADO HOSPITAL LOCAL DE AGUACHICA E.S.E</t>
  </si>
  <si>
    <t>N° 081-2022</t>
  </si>
  <si>
    <t>LORCY KARINA NAVARRO ABRIL</t>
  </si>
  <si>
    <t>CONTRATAR LA PRESTACIÓN DE SERVICIOS PROFESIONALES PARA
LLEVAR A CABO LA RECLAMACIÓN PREJUDICIAL Y JUDICIAL DE
RECUPERACIÓN Y COBRO DE TODA LA CARTERA MOROSA ACTUAL Y QUE EN LO SUCESIVO SE VAYA GENERANDO MAYOR A 180 DÍAS, POR SERVICIOS PRESTADOS, QUE LE ADEUDEN AL HOSPITAL LOCAL DE AGUACHICA E.S.E LAS DIFERENTES ENTIDADES PRESTADORAS DE SERVICIOS DE SALUD O PERSONAS NATURALES O JURÍDICAS, POR CARTERA MOROSA, POR EL PLAN SUBSIDIADO DE SALUD POS - EPS - SERVICIOS DE SALUD, PLAN OBLIGATORIO DE SALUD EPS, SERVICIOS DE SALUD PARTICULARES, NO POSS, POST CAPITADO, O MODALIDAD EVENTO Y DEMÁS SERVICIOS PRESTADOS.</t>
  </si>
  <si>
    <t xml:space="preserve"> 8/12/2022</t>
  </si>
  <si>
    <t>N° 082-2022</t>
  </si>
  <si>
    <t>ADICION EL DÍA 02 SEPT 2022 POR $ 10,000,000</t>
  </si>
  <si>
    <t xml:space="preserve">CONTRATAR EL SUMINISTRO DE ALIMENTACIÓN PARA PACIENTES DE LA EMPRESA SOCIAL DEL ESTADO HOSPITAL LOCAL DE AGUACHICA </t>
  </si>
  <si>
    <t>N° 083-2022</t>
  </si>
  <si>
    <t xml:space="preserve">CONTRATAR EL SUMINISTRO DE ALMUERZOS, REFRIGERIOS Y MERIENDAS  PARA EL DESARROLLO DE LAS ACTIVIDADES PROPIAS DE LA EMPRESA SOCIAL DEL ESTADO HOSPITAL LOCAL DE AGUACHICA </t>
  </si>
  <si>
    <t>N° 084-2022</t>
  </si>
  <si>
    <t>ADICION EL DÍA 20 MAYO 2022 POR $ 9.863.911 Y PRORROGA POR 6 DIAS</t>
  </si>
  <si>
    <t>N° 085-2022</t>
  </si>
  <si>
    <t>ADICION EL DÍA 4 SEPT 2022 POR $ 10,000.000 Y PRORROGA POR 2 MESES</t>
  </si>
  <si>
    <t xml:space="preserve">GEOASEO S.A.S E.S.P </t>
  </si>
  <si>
    <t>N° 086-2022</t>
  </si>
  <si>
    <t>ADICION EL DÍA 2 JUNIO 2022 POR $ 9.863.911 Y PRORROGA POR 6 DIAS</t>
  </si>
  <si>
    <t>N° 087-2022</t>
  </si>
  <si>
    <t>COMPRA</t>
  </si>
  <si>
    <t>ISRAEL DE JESUS MELO RODRIGUEZ</t>
  </si>
  <si>
    <t>ADQUISICION DE MOTOCICLETA DR 150 PARA EL AREA DE MANTENIMIENTO Y SERVICIOS GENERALES DE LA EMPRESA SOCIAL DEL ESTDO HOSPITAL LOCAL DE AGUACHICA</t>
  </si>
  <si>
    <t>N° 088-2022</t>
  </si>
  <si>
    <t>ADICION EL DÍA 23 JUNIO 2022 POR $ 9.863.911 Y PRORROGA POR 6 DIAS</t>
  </si>
  <si>
    <t>N° 089-2022</t>
  </si>
  <si>
    <t>ADICION EL DÍA 01 JULIO 2022 POR $ 24.900.000</t>
  </si>
  <si>
    <t>CONTRATAR EL SUMINISTRO DE REPUESTO PARA EL MANTENIMIENTO PREVENTIVO Y CORRECTIVO DE EQUIPOS MEDICOS DE LA EMPRESA SOCIAL DEL ESTADO HOSPITAL LOCAL DE AGUACHICA</t>
  </si>
  <si>
    <t>N° 090-2022</t>
  </si>
  <si>
    <t>ADICION EL DÍA 21 SEPT 2022 POR $ 24.900.000</t>
  </si>
  <si>
    <t>CONTRATAR LA PRESTACION DE SERVICIOS DE MANTENIMIENTO PREVENTIVO Y CORRECTIVO DE LOS EQUIPOS MEDICOS Y HOSPITALARIOS DE LA EMPRESA SOCIAL DEL ESTADO HOSPITAL LOCAL DE AGUACHICA, INCLUYE SUMINISTRO DE PERSONAL E INSUMOS</t>
  </si>
  <si>
    <t>N° 091-2022</t>
  </si>
  <si>
    <t>N° 092-2022</t>
  </si>
  <si>
    <t>N° 093-2022</t>
  </si>
  <si>
    <t>ADICION EL DÍA  18 JULIO 2022 POR $ 297,480,749 Y PRORROGA POR 15 DIAS</t>
  </si>
  <si>
    <t>SERVICIO DE APOYO EN LA EJECUCION DE PROCESOS ASISTENCIALES PROFESIONALES EN MEDICINA, ODONTOLOGIA, BACTERIOLOGIA, NUTRICION Y PSICOLOGIA PARA LA ATENCION EN SALUD DE LOS USUARIOS DE LA EMPRESA SOCIAL DEL ESTADO HOSPITAL LOCAL DE AGUACHICA</t>
  </si>
  <si>
    <t>N° 094-2022</t>
  </si>
  <si>
    <t>ADICION EL DÍA 01 JULIO 2022 POR $ 10,000.000</t>
  </si>
  <si>
    <t>SUMINISTRO DE INSUMOS Y REACTIVOS DE ODONTOLOGIA PARA LA ATENCION EN SALUD  DE LOS USUARIOS DE LA EMPRESA SOCIAL DEL ESTADO HOSPITAL LOCAL DE AGUACHICA</t>
  </si>
  <si>
    <t>N° 095-2022</t>
  </si>
  <si>
    <t>SUMINISTRO DE INSUMOS Y REACTIVOS DE LABORATORIO PARA LA ATENCION EN SALUD  DE LOS USUARIOS DE LA EMPRESA SOCIAL DEL ESTADO HOSPITAL LOCAL DE AGUACHICA</t>
  </si>
  <si>
    <t>N° 096-2022</t>
  </si>
  <si>
    <t>SUMINISTRO DE MATERIAL MEDICO QUIRURGICO PARA LA ATENCION EN SALUD  DE LOS USUARIOS DE LA EMPRESA SOCIAL DEL ESTADO HOSPITAL LOCAL DE AGUACHICA</t>
  </si>
  <si>
    <t>N° 097-2022</t>
  </si>
  <si>
    <t>SUMINISTRO DE MEDICAMENTOS PARA LA ATENCION EN SALUD  DE LOS USUARIOS DE LA EMPRESA SOCIAL DEL ESTADO HOSPITAL LOCAL DE AGUACHICA</t>
  </si>
  <si>
    <t>N° 098-2022</t>
  </si>
  <si>
    <t>ADICION EL DÍA 9 SEPT 2022 POR $ 10,000.000                           ADICION EL DÍA 4 OCTUBRE 2022 POR $ 47,000,000</t>
  </si>
  <si>
    <t>N° 099-2022</t>
  </si>
  <si>
    <t>ADICION EL DÍA  JULIO 2022 POR $ 9.863.911 Y PRORROGA POR 6 DIAS</t>
  </si>
  <si>
    <t>N° 100-2022</t>
  </si>
  <si>
    <t>SERVICIOS PROFESIONALES PARA LA ELABORACION DE PROTESIS DENTALES REQUERIDAS POR LOS USUARIOS DE LA EMPRESA SOCIAL DEL ESTADO HOSPITAL LOCAL DE AGUACHICA</t>
  </si>
  <si>
    <t>N° 101-2022</t>
  </si>
  <si>
    <t xml:space="preserve">SUMINISTRO DE IMPRESORAS CON DESTINO A LAS DIFERENTES DEPENDENCIAS DE LA EMPRESA SOCIAL DEL ESTADO HOSPITAL LOCAL DE AGUACHICA </t>
  </si>
  <si>
    <t>N° 102-2022</t>
  </si>
  <si>
    <t>EDWING ARMANDO VEGA CAVIEDES</t>
  </si>
  <si>
    <t xml:space="preserve">SERVICIOS PROFESIONALES ADMINISTRATIVA Y FINANCIERA RELACIONADA CON PROCESOS INSTITUCIONALES ORIENTADOS AL MEJORAMIENTO CONTINUO DE LA EMPRESA SOCIAL DEL ESTADO HOSPITAL LOCAL DE AGUACHICA </t>
  </si>
  <si>
    <t>N° 103-2022</t>
  </si>
  <si>
    <t>N° 104-2022</t>
  </si>
  <si>
    <t>LABORATORIO DE AGUA DEL CARIBE - LAC S.A.S</t>
  </si>
  <si>
    <t>824000785-2</t>
  </si>
  <si>
    <t>SERVICIOS PROFESIONALES DE ASESORIA EN EL PROCESO DE ELABORACION DEL ANALISIS DE AGUAS RESIDUALES PARA LA EMPRESA SOCIAL DEL ESTADO HOSPITAL LOCAL DE AGUACHICA</t>
  </si>
  <si>
    <t>N° 105-2022</t>
  </si>
  <si>
    <t>N° 106-2022</t>
  </si>
  <si>
    <t>ADICION EL DÍA 28  JULIO 2022 POR $ 9.863.911 Y PRORROGA POR 6 DIAS</t>
  </si>
  <si>
    <t>N° 107-2022</t>
  </si>
  <si>
    <t>NUMERO DE CONTRATO ANULADO</t>
  </si>
  <si>
    <t>N° 108-2022</t>
  </si>
  <si>
    <t>N° 109-2022</t>
  </si>
  <si>
    <t>ADICION EL DÍA 8 SEPT 2022 POR $ 10,000.000</t>
  </si>
  <si>
    <t>N° 110-2022</t>
  </si>
  <si>
    <t>ADICION EL DÍA 9 SEPT 2022 POR $ 10,000.000</t>
  </si>
  <si>
    <t>N° 111-2022</t>
  </si>
  <si>
    <t>ADICION EL DÍA 02  SEPT 2022 POR $ 4,845,000 Y PRORROGA POR 15 DIAS</t>
  </si>
  <si>
    <t>1 mes Y 15 DIAS</t>
  </si>
  <si>
    <t>N° 112-2022</t>
  </si>
  <si>
    <t>ADICION EL DÍA 17  AGOSTO 2022 POR $ 9.863.911 Y PRORROGA POR 6 DIAS</t>
  </si>
  <si>
    <t>18 dias</t>
  </si>
  <si>
    <t>23/082022</t>
  </si>
  <si>
    <t>N° 113-2022</t>
  </si>
  <si>
    <t>SERVICIO DE APOYO EN LA EJECUCIÓN DE PROCESOS ASISTENCIALES Y OTROS PARA LA ATENCION EN SALUD DE LOS USUARIOS DE LA EMPRESA SOCIAL DEL ESTADO HOSPITAL LOCAL DE AGUACHICA ESE</t>
  </si>
  <si>
    <t>N° 114-2022</t>
  </si>
  <si>
    <t>YEINNY RODRIGUEZ ARIAS</t>
  </si>
  <si>
    <t>CONTRATAR EL SUMINISTRO DE CALZADO Y VESTIDO DE LABOR PARA LOS EMPLEADOS PUBLICOS Y TRABAJADORES OFICIALES DE LA EMPRESA SOCIAL DEL ESTADO HOSPITAL LOCAL DE AGUACHICA E.S.E</t>
  </si>
  <si>
    <t>N° 115-2022</t>
  </si>
  <si>
    <t>ADICION EL DÍA 20 OCT 2022 POR $ 137.663.040 Y PRORROGA POR 6 DIAS   ---   ADICION EL DÍA 31  OCT 2022 POR $ 183.511.400 Y PRORROGA POR 8 DIAS   ---    ADICION EL DÍA 08 NOV 2022 POR $ 481.717.424 Y PRORROGA POR 21 DIAS</t>
  </si>
  <si>
    <t>N° 116-2022</t>
  </si>
  <si>
    <t>ADICION EL DÍA 2 noviembre 2022 POR $3420000 Y PRORROGA POR 1 mes y 25 DIAS</t>
  </si>
  <si>
    <t>SERVICIOS PROFESIONALES DE ABOGADO COMO APOYO A LA OFICINA JURIDICA DEL HOSPITAL LOCAL DE AGUACHICA E.S.E</t>
  </si>
  <si>
    <t>4 MESES Y 10 DIAS</t>
  </si>
  <si>
    <t>N° 117-2022</t>
  </si>
  <si>
    <t>ADICION EL DÍA 2 SEPTIEMBRE 2022 POR $ 9.863.911 Y PRORROGA POR 6 DIAS</t>
  </si>
  <si>
    <t>N° 118-2022</t>
  </si>
  <si>
    <t>ADICION EL DÍA 12 SEPT 2022 POR $ 10,000.000</t>
  </si>
  <si>
    <t>SUMINISTRO DE INSUMOS Y REACTIVOS  DE LABORATORIO Y ODONTOLOGIA PARA LA ATENCION EN SALUD DE LOS USUARIOS DE LA EMPRESA SOCIAL DEL ESTADO HOSPITAL LOCAL DE AGUACHICA</t>
  </si>
  <si>
    <t>N° 119-2022</t>
  </si>
  <si>
    <t>SUMINISTRO DE MEDICAMENTOS Y MATERIAL MEDICOQUIRURJICO PARA LA ATENCION EN SALUD DE LOS USUARIOS DE LA EMPRESA SOCIAL DEL ESTADO HOSPITAL LOCAL DE AGUACHICA</t>
  </si>
  <si>
    <t>N° 120-2022</t>
  </si>
  <si>
    <t>ADICION EL DÍA 11 OCTUBRE 2022 POR $ 9,992,400</t>
  </si>
  <si>
    <t>CONTRATAR EL SUMINISTRO DE ACCESORIOS TECNOLOGICOS Y RECARGAS DE TONER PARA LAS AREAS ADMINISTRATIVAS Y ASISTENCIALES DE LA EMPRESA SOCIAL DEL ESTADO HOSPITAL LOCAL DE AGUACHICA.</t>
  </si>
  <si>
    <t>N° 121-2022</t>
  </si>
  <si>
    <t>SERVICIO DE MANTENIMIENTO PREVENTIVO Y CORRECTIVO DE LOS EQUIPOS TECNOLOGICOS DE LAS DIFERENTES DEPENDENCIAS DE LA EMPRESA SOCIAL DEL ESTADO HOSPITAL LOCAL DE AGUACHICA</t>
  </si>
  <si>
    <t>N° 122-2022</t>
  </si>
  <si>
    <t>SUMINSTRO DE EQUIPOS TECNOLOGICOS (COMPUTADOR E IMPRESORAS) PARA DEPENDENCIAS DE LA EMPRESA SOCIAL DEL ESTADO HOSPITAL LOCAL DE AGUACHICA</t>
  </si>
  <si>
    <t>N° 123-2022</t>
  </si>
  <si>
    <t>N° 124-2022</t>
  </si>
  <si>
    <t>ADICION EL DÍA 19  SEPTIEMBRE 2022 POR $ 9.863.911 Y PRORROGA POR 6 DIAS</t>
  </si>
  <si>
    <t>N° 125-2022</t>
  </si>
  <si>
    <t>ADICION EL DÍA 10 OCTUBRE 2022 POR $ 8,500,000</t>
  </si>
  <si>
    <t>N° 126-2022</t>
  </si>
  <si>
    <t>ADICION EL DÍA 10 OCTUBRE 2022 POR $ 7,000,000</t>
  </si>
  <si>
    <t>N° 127-2022</t>
  </si>
  <si>
    <t>LUISA FERNANDA LOPEZ TORRES</t>
  </si>
  <si>
    <t>CONTRATAR LA PRESTACION DE SERVICIOS PROFESIONALES PARA LA REALIZACION DE EXAMENES DE SALUD OCUPACIONAL DE INGRESO Y EGRESO DE PERSONAL DE PLANTA DE LA EMPRESA SOCIAL DEL ESTADO HOSPITAL LOCAL DE AGUACHICA E.S.E.</t>
  </si>
  <si>
    <t>N° 128-2022</t>
  </si>
  <si>
    <t>ADICION EL DÍA 18 OCTUBRE 2022 POR $ 4,845,000 Y PRORROGA POR 15 DIAS</t>
  </si>
  <si>
    <t>N° 129-2022</t>
  </si>
  <si>
    <t>N° 130-2022</t>
  </si>
  <si>
    <t>ADICION EL DÍA 11 OCTUBRE 2022 POR $ 10,000.000</t>
  </si>
  <si>
    <t>N° 131-2022</t>
  </si>
  <si>
    <t>ADICION EL DÍA 10 nov 2022 POR $ 10,000.000</t>
  </si>
  <si>
    <t>N° 132-2022</t>
  </si>
  <si>
    <t>ADICION EL DÍA 08 OCTUBRE 2022 POR $ 9.863.911 Y PRORROGA POR 6 DIAS</t>
  </si>
  <si>
    <t>N° 133-2022</t>
  </si>
  <si>
    <t>YESIKA LISETH GONZALEZ SANCHEZ</t>
  </si>
  <si>
    <t>CONTRATAR LA PRESTACIÓN DE SERVICIOS PROFESIONALES ESPECIALIZADOS COMO COORDINADOR DEL PLAN DE INTERVENCIONES COLECTIVAS, PARA EL SEGUIMIENTO Y EVALUACIÓN DE LOS PROCEDIMIENTOS Y ACTIVIDADES A DESARROLLAR EN EL MARCO OPERATIVO DE LAS SIETE (7) DIMENSIONES PRIORITARIAS DEL PLAN DECENAL DE SALUD PÚBLICA, SEGUN DIRECTRICES DEL PLAN DE ACCION EN SALUD 2022 EN EL MUNICIPIO DE AGUACHICA - CESAR</t>
  </si>
  <si>
    <t>N° 134-2022</t>
  </si>
  <si>
    <t>CONTRATAR LA PRESTACIÓN DE SERVICIOS PROFESIONALES COMO INGENIERA AMBIENTAL PARA EL DESARROLLO DE LAS INTERVENCIONES, PROCEDIMIENTOS Y ACTIVIDADES DEL PLAN DE INTERVENCIONES COLECTIVAS EN EL MARCO OPERATIVO DE LA DIMENSIÓN SALUD AMBIENTAL DEL PLAN DECENAL DE SALUD PÚBLICA, SEGUN DIRECTRICES DEL PLAN DE ACCION EN SALUD 2022 EN EL MUNICIPIO DE AGUACHICA - CESAR.</t>
  </si>
  <si>
    <t>N° 135-2022</t>
  </si>
  <si>
    <t>Oscar Eduardo Vargas Contreras</t>
  </si>
  <si>
    <t>CONTRATAR LA PRESTACIÓN DE SERVICIOS PROFESIONALES COMO INGENIERO AMBIENTAL PARA EL DESARROLLO DE LAS INTERVENCIONES, PROCEDIMIENTOS Y ACTIVIDADES DEL PLAN DE INTERVENCIONES COLECTIVAS EN EL MARCO OPERATIVO DE LA DIMENSIÓN SALUD AMBIENTAL DEL PLAN DECENAL DE SALUD PÚBLICA, SEGUN DIRECTRICES DEL PLAN DE ACCION EN SALUD 2022 EN EL MUNICIPIO DE AGUACHICA - CESAR.</t>
  </si>
  <si>
    <t>N° 136-2022</t>
  </si>
  <si>
    <t>Yeini Paola Cruz Galvis</t>
  </si>
  <si>
    <t>N° 137-2022</t>
  </si>
  <si>
    <t xml:space="preserve">Maira Alejandra Contreras Bayona </t>
  </si>
  <si>
    <t>CONTRATAR LA PRESTACIÓN DE SERVICIOS PROFESIONALES COMO INGENIERA INDUSTRIAL PARA EL DESARROLLO DE LAS INTERVENCIONES, PROCEDIMIENTOS Y ACTIVIDADES DEL PLAN DE INTERVENCIONES COLECTIVAS EN EL MARCO OPERATIVO DE LA DIMENSIÓN SALUD Y AMBITO LABORAL DEL PLAN DECENAL DE SALUD PÚBLICA, SEGUN DIRECTRICES DEL PLAN DE ACCION EN SALUD 2022 EN EL MUNICIPIO DE AGUACHICA - CESAR.</t>
  </si>
  <si>
    <t>N° 138-2022</t>
  </si>
  <si>
    <t>Yivis Mena Valenzuela</t>
  </si>
  <si>
    <t>N° 139-2022</t>
  </si>
  <si>
    <t>Carmen Yorladis Quintero Villamizar</t>
  </si>
  <si>
    <t>CONTRATAR LA PRESTACIÓN DE SERVICIOS DE APOYO A LA GESTION COMO AUXILIAR DE ENFERMERIA ESPECIALISTA TECNICA EN SISTEMA HSEQ, PARA EL DESARROLLO DE LAS INTERVENCIONES, PROCEDIMIENTOS Y ACTIVIDADES DEL PLAN DE INTERVENCIONES COLECTIVAS EN EL MARCO OPERATIVO DE LA DIMENSIÓN SALUD Y AMBITO LABORAL DEL PLAN DECENAL DE SALUD PÚBLICA, SEGUN DIRECTRICES DEL PLAN DE ACCION EN SALUD 2022 EN EL MUNICIPIO DE AGUACHICA - CESAR.</t>
  </si>
  <si>
    <t>N° 140-2022</t>
  </si>
  <si>
    <t>Leilys Carolina Mendoza Arrieta</t>
  </si>
  <si>
    <t>CONTRATAR LA PRESTACIÓN DE SERVICIOS PROFESIONALES COMO NUTRICIONISTA PARA EL DESARROLLO DE LAS INTERVENCIONES, PROCEDIMIENTOS Y ACTIVIDADES DEL PLAN DE INTERVENCIONES COLECTIVAS EN EL MARCO OPERATIVO DE LA DIMENSIÓN SEGURIDAD ALIMENTARIA Y NUTRICIONAL DEL PLAN DECENAL DE SALUD PÚBLICA, SEGUN DIRECTRICES DEL PLAN DE ACCION EN SALUD 2022 EN EL MUNICIPIO DE AGUACHICA - CESAR.</t>
  </si>
  <si>
    <t>N° 141-2022</t>
  </si>
  <si>
    <t>N° 142-2022</t>
  </si>
  <si>
    <t>Bladys Rosa Plata</t>
  </si>
  <si>
    <t>CONTRATAR LA PRESTACIÓN DE SERVICIOS DE APOYO A LA GESTION COMO AUXILIAR DE ENFERMERIA, PARA EL DESARROLLO DE LAS INTERVENCIONES, PROCEDIMIENTOS Y ACTIVIDADES DEL PLAN DE INTERVENCIONES COLECTIVAS EN EL MARCO OPERATIVO DE LA DIMENSIÓN SEGURIDAD ALIMENTARIA Y NUTRICIONAL DEL PLAN DECENAL DE SALUD PÚBLICA, SEGUN DIRECTRICES DEL PLAN DE ACCION EN SALUD 2022 EN EL MUNICIPIO DE AGUACHICA - CESAR.</t>
  </si>
  <si>
    <t>N° 143-2022</t>
  </si>
  <si>
    <t>Claudia Botello Quintero</t>
  </si>
  <si>
    <t>CONTRATAR LA PRESTACIÓN DE SERVICIOS DE APOYO A LA GESTION COMO AUXILIAR DE ENFERMERIA, PARA EL DESARROLLO DE LAS INTERVENCIONES, PROCEDIMIENTOS Y ACTIVIDADES DEL PLAN DE INTERVENCIONES COLECTIVAS EN EL MARCO OPERATIVO DE LA DIMENSIÓN SEGURIDAD ALIMENTARIA Y NUTRICIONALDEL PLAN DECENAL DE SALUD PÚBLICA, SEGUN DIRECTRICES DEL PLAN DE ACCION EN SALUD 2022 EN EL MUNICIPIO DE AGUACHICA - CESAR.</t>
  </si>
  <si>
    <t>N° 144-2022</t>
  </si>
  <si>
    <t>Brigith Stephany Gómez Parra</t>
  </si>
  <si>
    <t>CONTRATAR LA PRESTACIÓN DE SERVICIOS PROFESIONALES COMO PSICOLOGA PARA EL DESARROLLO DE LAS INTERVENCIONES, PROCEDIMIENTOS Y ACTIVIDADES DEL PLAN DE INTERVENCIONES COLECTIVAS EN EL MARCO OPERATIVO DE LA DIMENSIÓN SEXUALIDAD, DERECHOS SEXUALES Y REPRODUCTIVOS DEL PLAN DECENAL DE SALUD PÚBLICA, SEGUN DIRECTRICES DEL PLAN DE ACCION EN SALUD 2022 EN EL MUNICIPIO DE AGUACHICA - CESAR.</t>
  </si>
  <si>
    <t>N° 145-2022</t>
  </si>
  <si>
    <t>Ilieth Cuello Requena</t>
  </si>
  <si>
    <t>N° 146-2022</t>
  </si>
  <si>
    <t>Ana Marcela Noriega</t>
  </si>
  <si>
    <t>CONTRATAR LA PRESTACIÓN DE SERVICIOS PROFESIONALES COMO ENFERMERA PARA EL DESARROLLO DE LAS INTERVENCIONES, PROCEDIMIENTOS Y ACTIVIDADES DEL PLAN DE INTERVENCIONES COLECTIVAS EN EL MARCO OPERATIVO DE LA DIMENSIÓN SEXUALIDAD, DERECHOS SEXUALES Y REPRODUCTIVOS DEL PLAN DECENAL DE SALUD PÚBLICA, SEGUN DIRECTRICES DEL PLAN DE ACCION EN SALUD 2022 EN EL MUNICIPIO DE AGUACHICA - CESAR.</t>
  </si>
  <si>
    <t>N° 147-2022</t>
  </si>
  <si>
    <t>Erica Beatriz Rocha Caselles</t>
  </si>
  <si>
    <t>CONTRATAR LA PRESTACIÓN DE SERVICIOS DE APOYO A LA GESTION COMO AUXILIAR DE ENFERMERIA, PARA EL DESARROLLO DE LAS INTERVENCIONES, PROCEDIMIENTOS Y ACTIVIDADES DEL PLAN DE INTERVENCIONES COLECTIVAS EN EL MARCO OPERATIVO DE LA DIMENSIÓN SEXUALIDAD, DERECHOS SEXUALES Y REPRODUCTIVOS DEL PLAN DECENAL DE SALUD PÚBLICA, SEGUN DIRECTRICES DEL PLAN DE ACCION EN SALUD 2022 EN EL MUNICIPIO DE AGUACHICA - CESAR.</t>
  </si>
  <si>
    <t>N° 148-2022</t>
  </si>
  <si>
    <t>Carmen Beatriz Bautista</t>
  </si>
  <si>
    <t>CONTRATAR LA PRESTACIÓN DE SERVICIOS PROFESIONALES COMO ENFERMERA PARA EL DESARROLLO DE LAS INTERVENCIONES, PROCEDIMIENTOS Y ACTIVIDADES DEL PLAN DE INTERVENCIONES COLECTIVAS EN EL MARCO OPERATIVO DE LA DIMENSIÓN VIDA SALUDABLE Y CONDICIONES NO TRANSMISIBLES DEL PLAN DECENAL DE SALUD PÚBLICA, SEGUN DIRECTRICES DEL PLAN DE ACCION EN SALUD 2022 EN EL MUNICIPIO DE AGUACHICA - CESAR.</t>
  </si>
  <si>
    <t>N° 149-2022</t>
  </si>
  <si>
    <t>Lina Hernández</t>
  </si>
  <si>
    <t>CONTRATAR LA PRESTACIÓN DE SERVICIOS DE APOYO A LA GESTION COMO AUXILIAR EN SALUD ORAL PARA EL DESARROLLO DE LAS INTERVENCIONES, PROCEDIMIENTOS Y ACTIVIDADES DEL PLAN DE INTERVENCIONES COLECTIVAS EN EL MARCO OPERATIVO DE LA DIMENSIÓN VIDA SALUDABLE Y CONDICIONES NO TRANSMISIBLES DEL PLAN DECENAL DE SALUD PÚBLICA, SEGUN DIRECTRICES DEL PLAN DE ACCION EN SALUD 2022 EN EL MUNICIPIO DE AGUACHICA - CESAR.</t>
  </si>
  <si>
    <t>N° 150-2022</t>
  </si>
  <si>
    <t>Carlos Roman Meza Gil</t>
  </si>
  <si>
    <t>CONTRATAR LA PRESTACIÓN DE SERVICIOS PROFESIONALES DE APOYO PARA EL DESARROLLO DE LAS INTERVENCIONES, PROCEDIMIENTOS Y ACTIVIDADES DEL PLAN DE INTERVENCIONES COLECTIVAS EN EL MARCO OPERATIVO DE LAS DIMESIONES PRIORIATRIAS DEL PLAN DECENAL DE SALUD PUBLICAS DEL PLAN DECENAL DE SALUD PÚBLICA, SEGUN DIRECTRICES DEL PLAN DE ACCION EN SALUD 2022 EN EL MUNICIPIO DE AGUACHICA - CESAR.</t>
  </si>
  <si>
    <t>N° 151-2022</t>
  </si>
  <si>
    <t>Keiry Lopez Dominguez</t>
  </si>
  <si>
    <t>CONTRATAR LA PRESTACIÓN DE SERVICIOS PROFESIONALES COMO ENFERMERA PARA EL DESARROLLO DE LAS INTERVENCIONES, PROCEDIMIENTOS Y ACTIVIDADES DEL PLAN DE INTERVENCIONES COLECTIVAS EN EL MARCO OPERATIVO DE LA DIMENSIÓN VIDA SALUDABLE Y CONDICIONES TRANSMISIBLES DEL PLAN DECENAL DE SALUD PÚBLICA, SEGUN DIRECTRICES DEL PLAN DE ACCION EN SALUD 2022 EN EL MUNICIPIO DE AGUACHICA - CESAR.</t>
  </si>
  <si>
    <t>N° 152-2022</t>
  </si>
  <si>
    <t>Luz Marina Zapata</t>
  </si>
  <si>
    <t>N° 153-2022</t>
  </si>
  <si>
    <t>Lorci Karina Pabon Martinez</t>
  </si>
  <si>
    <t>CONTRATAR LA PRESTACIÓN DE SERVICIOS PROFESIONALES COMO INGENIERA AMBIENTAL PARA EL DESARROLLO DE LAS INTERVENCIONES, PROCEDIMIENTOS Y ACTIVIDADES DEL PLAN DE INTERVENCIONES COLECTIVAS EN EL MARCO OPERATIVO DE LA DIMENSIÓN VIDA SALUDABLE Y CONDICIONES TRANSMISIBLES DEL PLAN DECENAL DE SALUD PÚBLICA, SEGUN DIRECTRICES DEL PLAN DE ACCION EN SALUD 2022 EN EL MUNICIPIO DE AGUACHICA - CESAR.</t>
  </si>
  <si>
    <t>N° 154-2022</t>
  </si>
  <si>
    <t>Raúl José Felizzola Conde</t>
  </si>
  <si>
    <t>CONTRATAR LA PRESTACIÓN DE SERVICIOS PROFESIONALES DE APOYO A LA GESTION PARA EL DESARROLLO DE LAS INTERVENCIONES, PROCEDIMIENTOS Y ACTIVIDADES DEL PLAN DE INTERVENCIONES COLECTIVAS EN EL MARCO OPERATIVO DE LA DIMENSIÓN VIDA SALUDABLE Y CONDICIONES TRANSMISIBLES DEL PLAN DECENAL DE SALUD PÚBLICA, SEGUN DIRECTRICES DEL PLAN DE ACCION EN SALUD 2022 EN EL MUNICIPIO DE AGUACHICA - CESAR.</t>
  </si>
  <si>
    <t>N° 155-2022</t>
  </si>
  <si>
    <t>Audith Marcela Parra Parra</t>
  </si>
  <si>
    <t>CONTRATAR LA PRESTACIÓN DE SERVICIOS DE APOYO A LA GESTION COMO AUXILIAR DE ENFERMERIA, PARA EL DESARROLLO DE LAS INTERVENCIONES, PROCEDIMIENTOS Y ACTIVIDADES DEL PLAN DE INTERVENCIONES COLECTIVAS EN EL MARCO OPERATIVO DE LA DIMENSIÓN VIDA SALUDABLE Y CONDICIONES TRANSMISIBLES DEL PLAN DECENAL DE SALUD PÚBLICA, SEGUN DIRECTRICES DEL PLAN DE ACCION EN SALUD 2022 EN EL MUNICIPIO DE AGUACHICA - CESAR.</t>
  </si>
  <si>
    <t>N° 156-2022</t>
  </si>
  <si>
    <t>Nancy Pimienta Manosalva</t>
  </si>
  <si>
    <t>N° 157-2022</t>
  </si>
  <si>
    <t xml:space="preserve">Dalila Valle Pacheco </t>
  </si>
  <si>
    <t>N° 158-2022</t>
  </si>
  <si>
    <t>Jose Antonio Diaz Ramos</t>
  </si>
  <si>
    <t>N° 159-2022</t>
  </si>
  <si>
    <t xml:space="preserve">Linda Katerine Duarte Perez </t>
  </si>
  <si>
    <t>CONTRATAR LA PRESTACIÓN DE SERVICIOS PROFESIONALES COMO PSICOLOGA PARA EL DESARROLLO DE LAS INTERVENCIONES, PROCEDIMIENTOS Y ACTIVIDADES DEL PLAN DE INTERVENCIONES COLECTIVAS EN EL MARCO OPERATIVO DE LA DIMENSIÓN CONVIVENCIA SOCIAL Y SALUD MENTAL DEL PLAN DECENAL DE SALUD PÚBLICA, SEGUN DIRECTRICES DEL PLAN DE ACCION EN SALUD 2022 EN EL MUNICIPIO DE AGUACHICA - CESAR.</t>
  </si>
  <si>
    <t>N° 160-2022</t>
  </si>
  <si>
    <t>Camila Andrea Sanchez Pacheco</t>
  </si>
  <si>
    <t>N° 161-2022</t>
  </si>
  <si>
    <t>Merly Tatiana Angarita Serna</t>
  </si>
  <si>
    <t>N° 162-2022</t>
  </si>
  <si>
    <t>Tatiana Torres Quiñones</t>
  </si>
  <si>
    <t>N° 163-2022</t>
  </si>
  <si>
    <t>Sandra Patricia Rodriguez Cardozo</t>
  </si>
  <si>
    <t>N° 164-2022</t>
  </si>
  <si>
    <t>MAIRA GISSELA VEGA SANCHEZ</t>
  </si>
  <si>
    <t>CONTRATAR LA PRESTACIÓN DE SERVICIOS PROFESIONALES ESPECIALIZADOS DE APOYO EN LA EVALUACION Y CONSOLIDACION DE LAS ACCIONES EJECUTADAS PARA EL CUMPLIMIENTO DEL PLAN DE INTERVENCIONES COLECTIVAS EN EL MARCO OPERATIVO DE LAS DIMENSION VIDA SALUDABLE Y CONDICIONES TRANSMISIBLES DEL PLAN DECENAL DE SALUD PUBLICA, SEGUN DIRECTRICES DEL PLAN DE ACCION EN SALUD 2022 EN EL MUNICIPIO DE AGUACHICA - CESAR.</t>
  </si>
  <si>
    <t>N° 165-2022</t>
  </si>
  <si>
    <t>Cheina Talexis Meneses Trillos</t>
  </si>
  <si>
    <t>N° 166-2022</t>
  </si>
  <si>
    <t>Lina Maria Monsalve Fontalvo</t>
  </si>
  <si>
    <t>CONTRATAR LA PRESTACIÓN DE SERVICIOS PROFESIONALES ESPECIALIZADOS DE APOYO EN LA EVALUACION Y CONSOLIDACION DE LAS ACCIONES EJECUTADAS PARA EL CUMPLIMIENTO DEL PLAN DE INTERVENCIONES COLECTIVAS EN EL MARCO OPERATIVO DE LAS DIMENSIONES PRIORITARIAS DEL PLAN DECENAL DE SALUD PUBLICA DEL PLAN DECENAL DE SALUD PÚBLICA, SEGUN DIRECTRICES DEL PLAN DE ACCION EN SALUD 2022 EN EL MUNICIPIO DE AGUACHICA - CESAR.</t>
  </si>
  <si>
    <t>N° 167-2022</t>
  </si>
  <si>
    <t>Lina Rocio Uribe Blanco</t>
  </si>
  <si>
    <t>CONTRATAR LA PRESTACIÓN DE SERVICIOS PROFESIONALES ESPECIALIZADOS PARA EL DESARROLLO DE LAS INTERVENCIONES, PROCEDIMIENTOS Y ACTIVIDADES DEL PLAN DE INTERVENCIONES COLECTIVAS EN EL MARCO OPERATIVO DE LAS DIMENSIONES PRIORITARIAS DEL PLAN DECENAL DE SALUD PUBLICA DEL PLAN DECENAL DE SALUD PÚBLICA, SEGUN DIRECTRICES DEL PLAN DE ACCION EN SALUD 2022 EN EL MUNICIPIO DE AGUACHICA - CESAR.</t>
  </si>
  <si>
    <t>N° 168-2022</t>
  </si>
  <si>
    <t>Evenis Fernanda Sanchez Marin</t>
  </si>
  <si>
    <t>CONTRATAR LA PRESTACIÓN DE SERVICIOS PROFESIONALES DE APOYO EN LA EVALUACION Y CONSOLIDACION DE LAS ACCIONES EJECUTADAS PARA EL CUMPLIMIENTO DEL PLAN DE INTERVENCIONES COLECTIVAS EN EL MARCO OPERATIVO DE LAS DIMENSIONES PRIORITARIAS DEL PLAN DECENAL DE SALUD PUBLICA DEL PLAN DECENAL DE SALUD PÚBLICA, SEGUN DIRECTRICES DEL PLAN DE ACCION EN SALUD 2022 EN EL MUNICIPIO DE AGUACHICA - CESAR.</t>
  </si>
  <si>
    <t>N° 169-2022</t>
  </si>
  <si>
    <t>Adrian Jose Inca Dagil</t>
  </si>
  <si>
    <t>CONTRATAR LA PRESTACIÓN DE SERVICIOS TECNICO DE APOYO LOGISTICO DE LAS ACCIONES EJECUTADAS PARA EL CUMPLIMIENTO DEL PLAN DE INTERVENCIONES COLECTIVAS EN EL MARCO OPERATIVO DE LAS DIMENSIONES PRIORITARIAS DEL PLAN DECENAL DE SALUD PUBLICA DEL PLAN DECENAL DE SALUD PÚBLICA, SEGUN DIRECTRICES DEL PLAN DE ACCION EN SALUD 2022 EN EL MUNICIPIO DE AGUACHICA - CESAR.</t>
  </si>
  <si>
    <t>N° 170-2022</t>
  </si>
  <si>
    <t>IVONNE KATERINE CASELLES MARTINEZ</t>
  </si>
  <si>
    <t xml:space="preserve">CONTRATAR LA PRESTACION DE SERVICIOS PROFESIONALES PARA EL DESARROLLO DE LAS INTERVENCIONES, PROCEDIMIENTOS Y ACTIVIDADES DEL PLAN DE INTERVENCIONES COLECTIVAS EN EL MARCO OPERATIVO DE LA DIMENSION VIDA SALUDABLE Y CONDICIONES NO TRANSMISIBLES DEL PLAN DECENAL DE SALUD PUBLICA, SEGUN DIRECTRICES DEL PLAN DE ACCION EN SALUD 2022 EN EL MUNICIPIO DE AGUACHICA -  CESAR </t>
  </si>
  <si>
    <t>2 MESES Y 28 DIAS</t>
  </si>
  <si>
    <t>N° 171-2022</t>
  </si>
  <si>
    <t>CAMILO ANDRES OLIVELLA DUARTE</t>
  </si>
  <si>
    <t>1098700867-1</t>
  </si>
  <si>
    <t>SUMINISTRO Y RENOVACION DE LICENCIA NOD 32 ANTIVIRUS ESET ENDPOINT PROTECTION ADVANCE PARA EL HOSPITAL LOCAL DE AGUACHICA EMPRESA SOCIAL DEL ESTADO</t>
  </si>
  <si>
    <t/>
  </si>
  <si>
    <t>N° 172-2022</t>
  </si>
  <si>
    <t>JOSE FERNANDO PACHECO NAVARRO</t>
  </si>
  <si>
    <t xml:space="preserve">CONTRATAR LA PRESTACION DE SERVICIOS DE APOYO EN EL TRANSPORTE DEL PERSONAL PARA EL DESARROLLO DE LAS INTERVENCIONES, PROCEDIMIENTOS Y ACTIVIDADES DEL PLAN DE INTERVENCIONES COLECTIVAS EN EL MARCO OPERATIVO DE LAS DIMENSIONES PRIORITARIAS DEL PLAN DECENAL DE SALUD PUBLICA, SEGUN DIRECTRICES DEL PLAN DE ACCION EN SALUD 2022 EN EL MUNICIPIO DE AGUACHICA -  CESAR </t>
  </si>
  <si>
    <t>N° 173-2022</t>
  </si>
  <si>
    <t xml:space="preserve">ADICION EL DÍA 1 DIC 2022 POR $ 10,000,000 </t>
  </si>
  <si>
    <t>PRESTACIÓN DE SERVICIOS PARA EL DISEÑO, CONCEPTUALIZACIÓN Y EJECUCIÓN DEL PLAN DE MEDIOS PARA EL DESARROLLO DE LAS INTERVENCIONES, PROCEDIMIENTOS Y ACTIVIDADES DEL PLAN DE INTERVENCIONES COLECTIVAS EN EL MARCO OPERATIVO DE LAS DIMENSIONES PRIORITARIAS DEL PLAN DECENAL DE SALUD PUBLICA, SEGUN DIRECTRICES DEL PLAN DE ACCION EN SALUD 2022 EN EL MUNICIPIO DE AGUACHICA -  CESAR</t>
  </si>
  <si>
    <t>N° 174-2022</t>
  </si>
  <si>
    <t>ADICION EL DÍA 1 DIC 2022 POR $ 10,000,000 Y PRORROGA POR 1 MES</t>
  </si>
  <si>
    <t>SUMINISTRO DE PAPELERIA IMPRESA E INSUMOS DE IDENTIFICACION  PARA EL DESARROLLO DE LAS INTERVENCIONES, PROCEDIMIENTOS Y ACTIVIDADES DEL PLAN DE INTERVENCIONES COLECTIVAS EN EL MARCO OPERATIVO DE LAS DIMENSIONES PRIORITARIAS DEL PLAN DECENAL DE SALUD PUBLICA, SEGUN DIRECTRICES DEL PLAN DE ACCION EN SALUD 2022 EN EL MUNICIPIO DE AGUACHICA -  CESAR</t>
  </si>
  <si>
    <t>N° 175-2022</t>
  </si>
  <si>
    <t>ADICION EL DÍA 10 nov 2022 POR $ 10,000,000</t>
  </si>
  <si>
    <t>N° 176-2022</t>
  </si>
  <si>
    <t>CONTRATAR EL SUMINISTRO DE ALIMENTACION PARA PACIENTES Y MERIENDAS PARA EL DESARROLLO DE ACTIVIDADES PROPIAS DE LA EMPRESA SOCIAL DL ESTADO HOSPITAL LOCAL DE AGUACHICA</t>
  </si>
  <si>
    <t>N° 177-2022</t>
  </si>
  <si>
    <t>N° 178-2022</t>
  </si>
  <si>
    <t>SUMINISTRO DE ALMUERZOS, REFRIGERIOS E HIDRATACIÓN PARA EL DESARROLLO DE LAS INTERVENCIONES, PROCEDIMIENTOS Y ACTIVIDADES DEL PLAN DE INTERVENCIONES COLECTIVAS EN EL MARCO OPERATIVO DE LAS DIMENSIONES PRIORITARIAS DEL PLAN DECENAL DE SALUD PUBLICA, SEGUN DIRECTRICES DEL PLAN DE ACCION EN SALUD 2022 EN EL MUNICIPIO DE AGUACHICA -  CESAR</t>
  </si>
  <si>
    <t>N° 179-2022</t>
  </si>
  <si>
    <t>PRESTACION DE SERVICIO EN EL PROCESO DE REALIZACION DE JORNADAS Y ACTIVIDADES LUDICAS, RECREATIVAS Y FORMATIVAS PARA EL DESARROLLO DE LAS INTERVENCIONES, PROCEDIMIENTOS Y ACTIVIDADES DEL PLAN DE INTERVENCIONES COLECTIVAS EN EL MARCO OPERATIVO DE LAS DIMENSIONES PRIORITARIAS DEL PLAN DECENAL DE SALUD PUBLICA, SEGUN DIRECTRICES DEL PLAN DE ACCION EN SALUD 2022 EN EL MUNICIPIO DE AGUACHICA -  CESAR</t>
  </si>
  <si>
    <t>N° 180-2022</t>
  </si>
  <si>
    <t>CONTRATAR EL SUMINISTRO DE CALZADO Y VESTIDO DE LABOR PARA LOS EMPLEADOS PUBLICOS Y TRABAJADORES OFICIALES DE LA EMPRESA SOCIAL DEL ESTADO HOSPITAL LOCAL DE AGUACHICA E.S.E.</t>
  </si>
  <si>
    <t>N° 181-2022</t>
  </si>
  <si>
    <t>ANA LUCIA QUIÑONES TRILLOS</t>
  </si>
  <si>
    <t>2 MESES Y 20 DIAS</t>
  </si>
  <si>
    <t>N° 182-2022</t>
  </si>
  <si>
    <t>ADICION EL DÍA 27 OCTUBRE 2022 POR $ 9.863.911 Y PRORROGA POR 6 DIAS</t>
  </si>
  <si>
    <t>N° 183-2022</t>
  </si>
  <si>
    <t>ZURYS LOPEZ TRILLOS</t>
  </si>
  <si>
    <t>CONTRATAR LA PRESTACIÓN DE SERVICIOS  DE APOYO A LA GESTION COMO AUXILIAR DE ODONTOLOGIA PARA EL DESARROLLO DE LAS INTERVENCIONES, PROCEDIMIENTOS Y ACTIVIDADES DEL PLAN DE INTERVENCIONES COLECTIVAS EN EL MARCO OPERATIVO DE LA DIMENSIÓN VIDA SALUDABLE Y CONDICIONES TRANSMISIBLES DEL PLAN DECENAL DE SALUD PÚBLICA, SEGUN DIRECTRICES DEL PLAN DE ACCION EN SALUD 2022 EN EL MUNICIPIO DE AGUACHICA - CESAR.</t>
  </si>
  <si>
    <t>2 MESES Y 16 DIAS</t>
  </si>
  <si>
    <t>N° 184-2022</t>
  </si>
  <si>
    <t>N° 185-2022</t>
  </si>
  <si>
    <t>MAIRA ALEJANDRA CLAVIJO LEMUS</t>
  </si>
  <si>
    <t>2 MESES Y 11 DIAS</t>
  </si>
  <si>
    <t>N° 186-2022</t>
  </si>
  <si>
    <t>SUMINISTRO DE EQUIPOS BIOMEDICOS PARA LA EMPRESA SOCIAL DEL ESTADO HOSPITAL LOCAL DE AGUACHICA</t>
  </si>
  <si>
    <t>N° 187-2022</t>
  </si>
  <si>
    <t>N° 188-2022</t>
  </si>
  <si>
    <t>7 DIAS</t>
  </si>
  <si>
    <t>N° 189-2022</t>
  </si>
  <si>
    <t>N° 190-2022</t>
  </si>
  <si>
    <t>1 MES Y 24 DIAS</t>
  </si>
  <si>
    <t>N° 191-2022</t>
  </si>
  <si>
    <t>ADICION EL DÍA 22 NOVIEMBRE 2022 POR $ 9.863.911 Y PRORROGA POR 6 DIAS</t>
  </si>
  <si>
    <t>N° 192-2022</t>
  </si>
  <si>
    <t>N° 193-2022</t>
  </si>
  <si>
    <t>ADICION EL DÍA14 DICIEMBRE 2022 POR $ 5,000,000</t>
  </si>
  <si>
    <t>N° 194-2022</t>
  </si>
  <si>
    <t>N° 195-2022</t>
  </si>
  <si>
    <t>N° 196-2022</t>
  </si>
  <si>
    <t>ADICION EL DÍA 07 DIC 2022 POR $ 9.863.911 Y PRORROGA POR 6 DIAS</t>
  </si>
  <si>
    <t>N° 197-2022</t>
  </si>
  <si>
    <t>ADICION EL DÍA 19 DIC 2022 POR $ 216,881,583 Y PRORROGA POR 10 DIAS</t>
  </si>
  <si>
    <t>900590808 – 9</t>
  </si>
  <si>
    <t>SERVICIO DE APOYO EN LA EJECUCIÓN DE PROCESOS ASISTENCIALES Y OTROS PARA LA ATENCIÓN EN SALUD DE LOS USUARIOS DE LA EMPRESA SOCIAL DEL ESTADO HOSPITAL LOCAL DE AGUACHICA E.S.E.</t>
  </si>
  <si>
    <t>31 DIAS</t>
  </si>
  <si>
    <t>N° 198-2022</t>
  </si>
  <si>
    <t>ADICION EL DÍA 22 DIC 2022 POR $ 10,000,000</t>
  </si>
  <si>
    <t>BRAYAN EDUARDO LEON JACOME</t>
  </si>
  <si>
    <t>SERVICIOS DE ADECUACION (PINTURA) DE LAS INSTALACIONES FISICAS DE LA SEDE SAN EDUARDO DE LA EMPRESA SOCIAL DEL ESTADO HOSPITAL LOCAL DE AGUACHICA</t>
  </si>
  <si>
    <t>N° 199-2022</t>
  </si>
  <si>
    <t>N° 200-2022</t>
  </si>
  <si>
    <t>CONTRATAR LA PRESTACION DE SERVICIOS DE MANTENIMIENTO PREVENTIVO Y CORRECTIVO DE LOS EQUIPOS MEDICOS Y HOSPITALARIOS  DE LA EMPRESA SOCIAL DEL ESTADO HOSPITAL LOCAL DE AGUACHICA, INCLUYE SUMINISTRO DE PERSONAL E INSUMOS</t>
  </si>
  <si>
    <t>25 DIAS</t>
  </si>
  <si>
    <t>N° 201-2022</t>
  </si>
  <si>
    <t>ADICION EL DÍA 22 DIC 2022 POR $ 3,327,400</t>
  </si>
  <si>
    <t>91533011-1</t>
  </si>
  <si>
    <t>SUMINISTRO DE AIRES ACONDICIONADOS INCLUIDO INSTALACION, ADECUACION Y PUESTA EN MARCHA Y NEVERA CONVENCIONAL PARA EL HOSPITAL LOCAL DE AGUACHICA</t>
  </si>
  <si>
    <t>N° 202-2022</t>
  </si>
  <si>
    <t>GLEIDIS MAIBETH PATIÑO BUENO</t>
  </si>
  <si>
    <t>N° 203-2022</t>
  </si>
  <si>
    <t>CS</t>
  </si>
  <si>
    <t>ADICION EL DÍA 07 DIC 2022 POR $ 924,500</t>
  </si>
  <si>
    <t>CONTRATAR LA RENOVACION DE LA POLIZA MULTIRIESGO Y TRANPORTE DE LA AMBULANCIA OHK-597 DE LA ESE HOSPITAL LOCAL DE AGUACHICA</t>
  </si>
  <si>
    <t>N° 204-2022</t>
  </si>
  <si>
    <t>19 DIAS</t>
  </si>
  <si>
    <t>N° 205-2022</t>
  </si>
  <si>
    <t>GESTION DE MANTENIMIENTO HOSPITALARIO</t>
  </si>
  <si>
    <t>800169495-0</t>
  </si>
  <si>
    <t>SERVICIOS DE METROLOGIA BIOMEDICA PARA LA EMPRESA SOCIAL DEL ESTADO HOSPITAL LOCAL DE AGUACHICA</t>
  </si>
  <si>
    <t>N° 206-2022</t>
  </si>
  <si>
    <t>16 DIAS</t>
  </si>
  <si>
    <t>N° 207-2022</t>
  </si>
  <si>
    <t>12 DIAS</t>
  </si>
  <si>
    <t>N° 208-2022</t>
  </si>
  <si>
    <t>N° 209-2022</t>
  </si>
  <si>
    <t>SUMINISTRO DE MEDICAMENTOS Y MATERIAL MEDICOQUIRURGICO  PARA LA ATENCION EN SALUD DE LOS USUARIOS DE LA EMPRESA SOCIAL DEL ESTADO HOSPITAL LOCAL DE AGUACHICA E.S.E</t>
  </si>
  <si>
    <t>N° 210-2022</t>
  </si>
  <si>
    <t>SUMINISTRO DE ALMUERZOS, REFRIGERIOS E HIDRATACIÓN PARA EL DESARROLLO DE LASACTIVIDADES E INTERVENCIONES POR LA EMPRESA SOCIAL DEL ESTADO HOSPITAL LOCAL DE AGUACHICA - CESAR</t>
  </si>
  <si>
    <t>N° 211-2022</t>
  </si>
  <si>
    <t>CESAR GUIOVANNI TORO Y/O SUMINISTRO Y EQUIPOS CONTRA INCENDIOS EXTINTORES AGUACHICA G.T</t>
  </si>
  <si>
    <t>49418404-1</t>
  </si>
  <si>
    <t>SUMINISTRO Y MANTENIMIENTO DE EXTINTORES PARA LA EMPRESA SOCIAL DEL ESTADO HOSPITAL LOCAL DE AGUACHICA</t>
  </si>
  <si>
    <t>N° 212-2022</t>
  </si>
  <si>
    <t>N° 213-2022</t>
  </si>
  <si>
    <t>ANDRES CAMILO LAZARO ROA</t>
  </si>
  <si>
    <t>PRESTACION DE SERVICIOS PARA EL DESARROLLO DE UNA INTEGRACION DE NUEVAS FUNCIONALIDADES AL SITIO WEB DEL HOSPITAL LOCAL DE AGUACHICA PARA LA GESTION Y ADMINISTRACION DE LOS PQRSFD</t>
  </si>
  <si>
    <t>N° 214-2022</t>
  </si>
  <si>
    <t>ADQUISICION DE POLIZA DE RESPONSABILIDAD CIVIL RCP006 009, POLIZA DE CUMPLIMIENTO COMODATO N° 2022010086 CON EL DEPARTAMENTO DEL CESAR Y LA ESE HOSPITAL LOCAL DE AGUACHICA ESE</t>
  </si>
  <si>
    <t>RELACIÓN DE CONTRATOS 2023- HOSPITAL LOCAL AGUACHICA E.S.E.</t>
  </si>
  <si>
    <t>N° 001-2023</t>
  </si>
  <si>
    <t>ADICION EL DÍA 21 JULIO POR $ 18.600.000 Y PRORROGA POR 2 MESES Y 28 DIAS</t>
  </si>
  <si>
    <t>N° 002-2023</t>
  </si>
  <si>
    <t xml:space="preserve">SERVICIOS DE APOYO A LA GESTIÓN PARA EL DESARROLLO DE ACTIVIDADES ADMINISTRATIVAS Y FINANCIERAS DE LA EMPRESA SOCIAL DEL ESTADO HOSPITAL LOCAL DE AGUACHICA E.S.E  </t>
  </si>
  <si>
    <t>N° 003-2023</t>
  </si>
  <si>
    <t>ADICION EL DÍA 1 AGOSTO POR $ 9.884.771                ADICION EL DÍA 1 SEPTIEMBRE POR $ 9.380.171                ADICION EL DÍA 15 SEPTIEMBRE POR $ 3.359.807            ADICION EL DÍA 29 SEPTIEMBRE POR $ 1.698.307.166 Y PRORROGA POR 2 MESES Y 8 DIAS     ADICION EL DÍA 7 DICIEMBRE POR $ 374.626.581 Y PRORROGA POR 15 DIAS</t>
  </si>
  <si>
    <t>SERVICIO DE APOYO EN LA EJECUCION DE PROCESOS ASISTENCIALES Y OTROS PARA LA ATENCION EN SALUD DE LOS USUARIOS DE LA EMPRESA SOCIAL DEL ESTADO HOSPITAL LOCAL DE AGUACHICA ESE</t>
  </si>
  <si>
    <t>11 MESES Y 8 DIAS</t>
  </si>
  <si>
    <t>N° 004-2023</t>
  </si>
  <si>
    <t xml:space="preserve">ADICION EL DÍA 1 MARZO POR $ 55.415.691 y prorroga por 1 mes </t>
  </si>
  <si>
    <t>N° 005-2023</t>
  </si>
  <si>
    <t>N° 006-2023</t>
  </si>
  <si>
    <t>ADICION EL DÍA 1 MARZO POR $ 15.000.000</t>
  </si>
  <si>
    <t>N° 007-2023</t>
  </si>
  <si>
    <t>ADICION EL DÍA 19 MAYO POR $ 99.000.000</t>
  </si>
  <si>
    <t>12 MESES</t>
  </si>
  <si>
    <t>N° 008-2023</t>
  </si>
  <si>
    <t>ADICION EL DÍA 21 JULIO POR $ 18.383.334 Y PRORROGA POR 2 MESES Y 28 DIAS</t>
  </si>
  <si>
    <t>N° 009-2023</t>
  </si>
  <si>
    <t>N° 010-2023</t>
  </si>
  <si>
    <t>N° 011-2023</t>
  </si>
  <si>
    <t>ADICION EL DÍA 15 SEPTIEMBRE POR $ 15.000.000      PRORROGA EL DIA 2 DE NOVIEMBRE POR 1 MES Y 15 DIAS</t>
  </si>
  <si>
    <t>N° 012-2023</t>
  </si>
  <si>
    <t>CEMAD LTDA</t>
  </si>
  <si>
    <t>N° 013-2023</t>
  </si>
  <si>
    <t>ADICION EL DÍA 15 SEPTIEMBRE POR $ 6.000.000   PRORROGA EL DIA 2 DE NOVIEMBRE POR 2 MES</t>
  </si>
  <si>
    <t>N° 014-2023</t>
  </si>
  <si>
    <t>ROCIO SANCHEZ Y/O MULTISEGUROS  RS</t>
  </si>
  <si>
    <t>CONTARTAR LA ADQUISICION DE POLIZA DE RESPONSABILIDAD CIVIL EXTRACONTRACTUAL PARA AMBULANCIA DE PLACAS JLO207 MARCA TOYOTA DEL HOSPITAL LOCAL DE AGUACHICA ESE</t>
  </si>
  <si>
    <t>N° 015-2023</t>
  </si>
  <si>
    <t>N° 016-2023</t>
  </si>
  <si>
    <t>N° 017-2023</t>
  </si>
  <si>
    <t>EDWIN ARMANDO VEGA CAVIEDES</t>
  </si>
  <si>
    <t>N° 018-2023</t>
  </si>
  <si>
    <t>N° 019-2023</t>
  </si>
  <si>
    <t>N° 020-2023</t>
  </si>
  <si>
    <t>N° 021-2023</t>
  </si>
  <si>
    <t>N° 022-2023</t>
  </si>
  <si>
    <t>N° 023-2023</t>
  </si>
  <si>
    <t>N° 024-2023</t>
  </si>
  <si>
    <t>N° 025-2023</t>
  </si>
  <si>
    <t>ADICION EL DÍA 6 MARZO POR $ 11.500.000</t>
  </si>
  <si>
    <t>SUMINISTRO DE ALIMENTACIÓN PARA PACIENTES, MERIENDAS PARA EMPLEADOS Y REFRIGERIOS PARA LAS DIFERENTES ACTIVIDADES  DE LA EMPRESA SOCIAL DEL ESTADO HOSPITAL LOCAL DE AGUACHICA</t>
  </si>
  <si>
    <t>N° 026-2023</t>
  </si>
  <si>
    <t>N° 027-2023</t>
  </si>
  <si>
    <t>ADICION EL DÍA 10 MARZO POR $ 11.500.000</t>
  </si>
  <si>
    <t>SUMINISTRO DE INSUMOS DE CAFETERÍA Y ELEMENTOS DE ASEO PARA EL MANTENIMIENTO DE LA INFRAESTRUCTURA FÍSICA DE LA EMPRESA SOCIAL DEL ESTADO HOSPITAL LOCAL DE AGUACHICA</t>
  </si>
  <si>
    <t>N° 028-2023</t>
  </si>
  <si>
    <t>SUMINISTRO DE PAPELERIA MEMBRETEADA, TALONARIOS, FOLLETOS Y EMPASTES PARA LAS DIFERENTES AREAS FUNCIONALES DE LA EMPRESA SOCIAL DEL ESTADO HOSPITAL LOCAL DE AGUACHICA ESE</t>
  </si>
  <si>
    <t>N° 029-2023</t>
  </si>
  <si>
    <t>PRESTACIÓN DE SERVICIOS DE MANO DE OBRA PARA EL  MANTENIMIENTO  PREVENTIVO Y CORRECTIVO DE LAS AMBULANCIAS QUE SE ENCUENTRA AL SERVICIO DE LA EMPRESA SOCIAL DEL ESTADO HOSPITAL LOCAL DE AGUACHICA.</t>
  </si>
  <si>
    <t>N° 030-2023</t>
  </si>
  <si>
    <t>MILENA ALVARADO CASTRO</t>
  </si>
  <si>
    <t>SERVICIOS DE APOYO COMO GESTOR COMUNITARIO PARA APOYO Y SEGUIMIENTO A LA IMPLEMENTACION DEL PROGRAMA DE ATENCION PSICOSOCIAL Y EN SALUD INTEGRAL A LAS VICTIMAS DEL CONFLICTO ARMADO EN EL DEPARTAMENTO DEL CESAR EN ESE HOSPITAL LOCAL DE AGUACHICA</t>
  </si>
  <si>
    <t>N° 031-2023</t>
  </si>
  <si>
    <t>LINA MARIA MONSALVE FONTALVO</t>
  </si>
  <si>
    <t>SERVICIOS PROFESIONALES DE UN PSICOLOGO PARA APOYO Y SEGUIMIENTO A LA IMPLEMENTACION DEL PROGRAMA DE ATENCION PSICOSOCIAL Y EN SALUD INTEGRAL A LAS VICTIMAS DEL CONFLICTO ARMADO EN EL DEPARTAMENTO DEL CESAR EN ESE HOSPITAL LOCAL DE AGUACHICA</t>
  </si>
  <si>
    <t>N° 032-2023</t>
  </si>
  <si>
    <t>LINDA KATERINE DUARTE PEREZ</t>
  </si>
  <si>
    <t>N° 033-2023</t>
  </si>
  <si>
    <t>CONTRATAR EL SUMINISTRO DE REPUESTOS  PARA EL  MANTENIMIENTO  PREVENTIVO Y CORRECTIVO DE LAS AMBULANCIAS QUE SE ENCUENTRA AL SERVICIO DE LA EMPRESA SOCIAL DEL ESTADO HOSPITAL LOCAL DE AGUACHICA.</t>
  </si>
  <si>
    <t>N° 034-2023</t>
  </si>
  <si>
    <t>ADICION EL DÍA 2 MAYO POR $ 11.500.000 Y PRORROGA POR 2 MESES</t>
  </si>
  <si>
    <t>N° 035-2023</t>
  </si>
  <si>
    <t>ADICION EL DÍA 29 JUNIO POR $ 11.500.000</t>
  </si>
  <si>
    <t>PRESTACION DE SERVICIOS DE DESINFECCION EN LAS DIFERENTES AREAS DE LAS SEDES URBANAS BARAHOJA, IDEMA Y SAN EDUARDO Y SEDES RURALES DE LA EMPRESA SOCIAL DEL ESTADO HOSPITAL LOCAL DE AGUACHICA</t>
  </si>
  <si>
    <t>N° 036-2023</t>
  </si>
  <si>
    <t>FUNDACION SILLAS AZULES</t>
  </si>
  <si>
    <t>901186848-5</t>
  </si>
  <si>
    <t>SERVICIOS PROFESIONALES DE ASESORIA EN EL TRAMITE PARA LA EXPEDICION DE PERMISO DE LA CONCESION DE AGUAS SUBTERRANEAS PARA LA EMPRESA SOCIAL DEL ESTADO HOSPITAL LOCAL DE AGUACHICA</t>
  </si>
  <si>
    <t>N° 037-2023</t>
  </si>
  <si>
    <t>JOSE DEL CARMEN QUIÑONES TORRADO</t>
  </si>
  <si>
    <t>SERVICIOS DE APOYO A LA EMPRESA SOCIAL DEL ESTADO HOSPITAL LOCAL DE AGUACHICA ESE EN LOS PROCESOS Y ACTIVIDADES DEL AREA DE ALMACEN</t>
  </si>
  <si>
    <t>N° 038-2023</t>
  </si>
  <si>
    <t>JUAN DAVID MARTINEZ PARRA</t>
  </si>
  <si>
    <t>SERVICIOS PROFESIONALES DE INGENIERO DE SISTEMAS COMO APOYO A LAS DIFERENTES AREAS DE LA EMPRESA SOCIAL DEL ESTADO HOSPITAL LOCAL DE AGUACHICA</t>
  </si>
  <si>
    <t>N° 039-2023</t>
  </si>
  <si>
    <t>ERIKA PATRICIA LOPEZ SANTIAGO</t>
  </si>
  <si>
    <t>SERVICIOS PROFESIONALES DE APOYO A LA EMPRESA SOCIAL DEL ESTADO HOSPITAL LOCAL DE AGUACHICA EN EL AREA FINANCIERA EN EL PROCESO DE TESORERIA</t>
  </si>
  <si>
    <t>N° 040-2023</t>
  </si>
  <si>
    <t>YELITHZA CONTRERAS NAVARRO</t>
  </si>
  <si>
    <t>SERVICIOS PROFESIONALES DE COMUNICADOR SOCIAL COMO APOYO A LAS ACTIVIDADES Y PROCESOS DEL AREA DE PRENSA DE LA ESE HOSPITAL LOCAL DE AGUACHICA</t>
  </si>
  <si>
    <t>N° 041-2023</t>
  </si>
  <si>
    <t>MILDRETH SANCHEZ MEDINA</t>
  </si>
  <si>
    <t>SERVICIOS DE APOYO A LA EMPRESA SOCIAL DEL ESTADO HOSPITAL LOCAL DE AGUACHICA EN LAS ACTIVIDADES Y PROCESOS DE VENTANILLA UNICA</t>
  </si>
  <si>
    <t>N° 042-2023</t>
  </si>
  <si>
    <t>ADICION EL DÍA 2 JUNIO PRORROGA POR 2 MESES</t>
  </si>
  <si>
    <t xml:space="preserve">SUMINISTRO DE OXIGENO MEDICINAL PARA LA ATENCION EN SALUD DE LOS USUARIOS DE LA EMPRESA SOCIAL DEL ESTADO HOSPITAL LOCAL DE AGUACHICA </t>
  </si>
  <si>
    <t>N° 043-2023</t>
  </si>
  <si>
    <t>LOGISTICA Y SERVICIOS T&amp;G Y/O ANA CILIA TRIGOS</t>
  </si>
  <si>
    <t>PRESTACION DE SERVICIOS DE MENSAJERIA ESPECIALIZADA PARA LA EMPRESA SOCIAL DEL ESTADO HOSPITALLOCAL DE AGUACHICA</t>
  </si>
  <si>
    <t>N° 044-2023</t>
  </si>
  <si>
    <t>LEONARDO ANDRES NIÑO PARADA Y/O DISTRIBUIDORA LSH</t>
  </si>
  <si>
    <t>SUMINISTRO DE AGUA POTABLE, TRATADA Y PURIFICADA CON DESTINO A LAS DIFERENTES AREAS FUNCIONALES DE LA EMPRESA SOCIAL DEL ESTADO HOSPITAL LOCAL DE AGUACHICA ESE</t>
  </si>
  <si>
    <t>N° 045-2023</t>
  </si>
  <si>
    <t>ADICION EL DÍA 28 MARZO POR $ 11.495.000</t>
  </si>
  <si>
    <t>HAIDER MAURICIO PADILLA Y/O ASISTENCIA Y SOLUCIONES INFORMATICAS</t>
  </si>
  <si>
    <t>CONTRATAR EL SUMINISTRO DE ACCESORIOS TECNOLOGICOS Y RECARGAS DE TONER PARA LAS AREAS ADMINISTRATIVAS Y ASISTENCIALES DE LA EMPRESA SOCIAL DEL ESTADO HOSPITAL LOCAL DE AGUACHICA</t>
  </si>
  <si>
    <t>N° 046-2023</t>
  </si>
  <si>
    <t>ADICION EL DÍA 28 MARZO POR $ 11.500.000 Y PRORROGA POR 1 MES</t>
  </si>
  <si>
    <t>CONTRATAR LA PRESTACION DE SERVICOS DE MANTENIMIENTO PREVENTIVO Y CORRECTIVO DE LOS EQUIPOS MEDICOS Y HOSPITALARIOS DE LA EMPRESA SOCIAL DEL ESTADO HOSPITAL LOCAL DE AGUACHICA, INCLUYE SUMINISTRO DE PERSONAL E INSUMOS</t>
  </si>
  <si>
    <t>N° 047-2023</t>
  </si>
  <si>
    <t xml:space="preserve">ADICION EL DÍA 27 ABRIL POR $ 11.500.000 </t>
  </si>
  <si>
    <t>RAFAEL DE JESUS CLAVIJO Y/O TECNI AIRES CLAVIJO</t>
  </si>
  <si>
    <t>CONTRATAR LA PRESTACION DE SERVICIOS DE MANTENIMIENTO PREVENTIVO Y CORRECTIVO DE AIRES ACONDICIONADOS, CUARTO FRIO Y NEVERAS DE LA EMPRESA SOCIAL DEL ESTADO HOSPITAL LOCAL DE AGUACHICA, INCLUYE EL SUMINISTRO DE REPUESTOS</t>
  </si>
  <si>
    <t>N° 048-2023</t>
  </si>
  <si>
    <t>ADICION EL DÍA 28 MARZO POR $ 73.000.000 Y PRORROGA POR 1 MES  ----    ADICION EL DÍA 09 MAYO PRORROGA POR 1 MES</t>
  </si>
  <si>
    <t>SUMINISTRO DE MEDICAMENTOS Y MATERIALMEDICOQUIRURGICO PARA LA ATENCION EN SALUD D ELOS USUARIOS DE LA EMPRESA SOCIAL DEL ESTADO HOSPITAL LOCAL DE AGUACHICA ESE</t>
  </si>
  <si>
    <t>N° 049-2023</t>
  </si>
  <si>
    <t xml:space="preserve">ADICION EL DÍA 28 MARZO POR $26.000.000 Y PRORROGA POR 1 MES       </t>
  </si>
  <si>
    <t>N° 050-2023</t>
  </si>
  <si>
    <t>ADICION EL DÍA 15 SEPTIEMBRE POR $ 15.000.000          ADICION EL DÍA 11 DICIEMBRE POR $ 15.000.000     ADICION EL DÍA 22 DICIEMBRE POR $ 14.784.000</t>
  </si>
  <si>
    <t>CLINICA MEDICA DE AGUACHICA SAS</t>
  </si>
  <si>
    <t>900008376-5</t>
  </si>
  <si>
    <t>N° 051-2023</t>
  </si>
  <si>
    <t>ADQUISICION DE POLIZA TODORIESGO PARA LOS VEHICULOS DE PLACAS OXV285, OCH140, OXC972 Y SOAT PARA LOS VEHICULOS DE PLACAS OCH139, OXC972 Y OCH140 DE PROPIEDAD DE LA EMPRESA SOCIAL DEL ESTADO HOSPITAL LOCAL DE AGUACHICA</t>
  </si>
  <si>
    <t>N° 052-2023</t>
  </si>
  <si>
    <t>ADICION EL DÍA 15 MARZO POR $ 11.500.000</t>
  </si>
  <si>
    <t>RAUL TORRADO SALCEDO</t>
  </si>
  <si>
    <t>CONTRATAR EL SUMINISTRO DE ELEMENTOS DE FERRETERIA PARA EL MANTENIMIENTO PREVENTIVO Y CORRECTIVO DE LAS DIFERENTES AREAS FUNCIONALES DE LA EMPRESA SOCIAL DEL ESTADO HOSPITAL LOCAL DE AGUACHICA</t>
  </si>
  <si>
    <t>N° 053-2023</t>
  </si>
  <si>
    <t>JOSE DE DIOS QUINTERO PATIÑO Y/O PERIODICO EL NUEVO SUR</t>
  </si>
  <si>
    <t>CONTRATAR LA PRESTACION DE SERVICIOS PARA EL DISEÑO, CONCEPTUALIZACION Y EJECUCION DEL PLAN DE MEDIOS, CON EL FIN DE LOGRAR LA DIVULGACION DE LOS PROGRAMAS Y SERVICIOS DE SALUD QUE BRINDA LA EMPRESA SOCIAL DEL ESTADO HOSPITAL LOCAL DE AGUACHICA ESE</t>
  </si>
  <si>
    <t>N° 054-2023</t>
  </si>
  <si>
    <t>SUMINISTRO DE EQUIPOS BIOMEDICOS Y MUEBLES PARA LA EMPRESA SOCIAL DEL ESTADO HOSPITAL LOCAL DE AGUACHICA</t>
  </si>
  <si>
    <t>N° 055-2023</t>
  </si>
  <si>
    <t>SUMINSTRO, INSTALACION Y PUESTA EN MARCHA DE AIRES ACONDICIONADOS PARA LAS DIFERENTES DEPENDECNCIAS DEL HOSPITAL LOCAL DE AGUACHICA EMPRESA SOCIAL DEL ESTADO</t>
  </si>
  <si>
    <t>N° 056-2023</t>
  </si>
  <si>
    <t>TOMASA PAULINA MENDOZA MIELES</t>
  </si>
  <si>
    <t>CONTRATAR LA PRESTACIÓN DE SERVICIOS PROFESIONALES PARA LLEVAR A CABO LA RECLAMACIÓN PREJUDICIAL Y JUDICIAL DE RECUPERACIÓN Y COBRO DE TODA LA CARTERA MOROSA ACTUAL Y QUE EN LO SUCESIVO SE VAYA GENERANDO MAYOR A 180 DÍAS, POR SERVICIOS PRESTADOS, QUE LE ADEUDEN AL HOSPITAL LOCAL DE AGUACHICA E.S.E LAS DIFERENTES ENTIDADES PRESTADORAS DE SERVICIOS DE SALUD O PERSONAS NATURALES O JURÍDICAS, POR CARTERA MOROSA, POR EL PLAN SUBSIDIADO DE SALUD POS - EPS - SERVICIOS DE SALUD, PLAN OBLIGATORIO DE SALUD EPS, SERVICIOS DE SALUD PARTICULARES, NO POSS, POST CAPITADO, O MODALIDAD EVENTO Y DEMÁS SERVICIOS PRESTADOS.</t>
  </si>
  <si>
    <t>N° 057-2023</t>
  </si>
  <si>
    <t>SERVICIO  DE LIMPIEZA DE TRAMPA GRASA, LAVADO Y DESINFECCION DE TANQUES Y SUMINISTRO PARA LAS DIFERENTES DEPENDENCIAS DE LA EMPRESA SOCIAL DEL ESTADO HOSPITAL LOCAL DE AGUACHICA ESE</t>
  </si>
  <si>
    <t>N° 058-2023</t>
  </si>
  <si>
    <t>CONTRATAR LA PRESTACION DE SERVICIOS DE FOTOCOPIAS Y ESCANER PARA LAS DIFERENTES UNIDADES FUNCIONALES DE LA EMPRESA SOCIAL DEL ESTADO HOSPITAL LOCAL DE AGUACHICA</t>
  </si>
  <si>
    <t>N° 059-2023</t>
  </si>
  <si>
    <t>SERVICIOS PROFESIONALES DE UN ARQUITECTO PARA LA ACTUALIZACION DE LOS PLANOS ARQUITECTONICOS DE LAS SEDES BARAHOJA, SAN EDUARDO E IDEMA DE LA EMPRESA SOCIAL DEL ESTADO HOSPITAL LOCAL DE AGUACHICA</t>
  </si>
  <si>
    <t>N° 060-2023</t>
  </si>
  <si>
    <t>CENTRO INTEGRAL DE APOYO TERAPEUTICO SUPERAR CIAT SUPERAR EMPRESA UNIPERSONAL</t>
  </si>
  <si>
    <t>900135067-8</t>
  </si>
  <si>
    <t>PRESTACIÓN DE SERVICIOS PROFESIONALES PARA LA REALIZACIÓN DE EXAMENES DE SALUD OCUPACIONAL DE INGRESO Y EGRESO DE PERSONAL DE PLANTA DE LA EMPRESA SOCIAL DEL ESTADO HOSPITAL LOCAL DE AGUACHICA E.S.E.</t>
  </si>
  <si>
    <t>N° 061-2023</t>
  </si>
  <si>
    <t>SUMINISTRO DE REPUESTOS  PARA EL  MANTENIMIENTO  PREVENTIVO Y CORRECTIVO DE LAS AMBULANCIAS QUE SE ENCUENTRAN AL SERVICIO DE LA EMPRESA SOCIAL DEL ESTADO HOSPITAL LOCAL DE AGUACHICA.</t>
  </si>
  <si>
    <t>N° 062-2023</t>
  </si>
  <si>
    <t>SUMINISTRO DE SABANAS HOSPITALARIAS COLOR BLANCO MARCADAS PARA EL AREA DE URGENCIA, HOSPITALIZACION Y CONSULTA EXTERNA DE LA EMPRESA SOCIAL DEL ESTADO HOSPITAL LOCAL DE AGUACHICA E.S.E.</t>
  </si>
  <si>
    <t>N° 063-2023</t>
  </si>
  <si>
    <t>SUMINISTRO DE EQUIPOS DE COMPUTO E IMPRESORAS CON DESTINO A LAS DIFERENTES DEPENDENCIAS DE LA EMPRESA SOCIAL DEL ESTADO HOSPITAL LOCAL DE AGUACHICA</t>
  </si>
  <si>
    <t>N° 064-2023</t>
  </si>
  <si>
    <t>ADICION EL DÍA 2 MAYO POR $27.707.945 Y PRORROGA POR 15 DIAS</t>
  </si>
  <si>
    <t>N° 065-2023</t>
  </si>
  <si>
    <t>ADICION EL DÍA 3 OCTUBRE POR $ 9.598.999 Y PRORROGA POR 3 MESES</t>
  </si>
  <si>
    <t>EINNY GIBELLA RODRIGUEZ ALVAREZ</t>
  </si>
  <si>
    <t>N° 066-2023</t>
  </si>
  <si>
    <t>MANTENIMIENTO PREVENTIVO Y CORRECTIVO DE LA PLANTA ELECTRICA DE LA EMPRESA SOCIAL DEL ESTADO HOSPITAL LOCAL DE AGUACHICA E.S.E</t>
  </si>
  <si>
    <t>N° 067-2023</t>
  </si>
  <si>
    <t>SUMINISTRO, INSTALACION Y PUESTA EN MARCHA DE AIRES ACONDICIONADOS PARA LAS DIFERENTES DEPENDENCIAS DEL HOSPITAL LOCAL DE AGUACHICA EMPRESA SOCIAL DEL ESTADO</t>
  </si>
  <si>
    <t>N° 068-2023</t>
  </si>
  <si>
    <t>ADICION EL DÍA 19 MAYO POR $ 11.500.000</t>
  </si>
  <si>
    <t>N° 069-2023</t>
  </si>
  <si>
    <t>CONTARTAR EL SUMINISTRO DE CALZADO Y VESTIDO DE LABOR PARA LOS EMPLEADOS PUBLICOS Y TRABAJADORES OFICIALES DE LA EMPRESA SOCIAL DEL ESTADO HOSPITAL LOCAL DE AGUACHICA E.S.E</t>
  </si>
  <si>
    <t>N° 070-2023</t>
  </si>
  <si>
    <t>N° 071-2023</t>
  </si>
  <si>
    <t>ADICION EL DÍA 30 JUNIO POR $ 11.500.000</t>
  </si>
  <si>
    <t>N° 072-2023</t>
  </si>
  <si>
    <t>N° 073-2023</t>
  </si>
  <si>
    <t>ADICION EL DÍA 11 JULIO POR $ 11.500.000</t>
  </si>
  <si>
    <t>N° 074-2023</t>
  </si>
  <si>
    <t>N° 075-2023</t>
  </si>
  <si>
    <t>SERVICIO DE MANTENIMIENTO PREVENTIVO Y CORRECTIVO INCLUIDO EL SUMINISTRO DE REPUESTOS PARA LAS AMBULANCIAS AL SERVICIO DE LA EMPRESA SOCIAL DEL ESTADO HOSPITAL LOCAL DE AGUACHICA</t>
  </si>
  <si>
    <t>N° 076-2023</t>
  </si>
  <si>
    <t>COOPERATIVA DE TRABAJO ASOCIADO DE SERVICIOS E IMPLEMENTOS PARA COMPUTO - COIMPLECOMPUTO LTDA</t>
  </si>
  <si>
    <t>900422724-1</t>
  </si>
  <si>
    <t>SERVICIO DE ACTUALIZACION, SOPORTE Y MANTENIMIENTO DEL SOFTWARE DE GESTION DOCUMENTAL ECOSOLUTIONS IMPLEMENTADO EN LA EMPRESA SOCIAL DEL ESTADO HOSPITAL LOCAL DE AGUACHICA E.S.E</t>
  </si>
  <si>
    <t>N° 077-2023</t>
  </si>
  <si>
    <t>SERVICIO DE MANTENIMIENTO PREVENTIVO Y CORRECTIVO DEL SISTEMA DE CIRCUITO CERRADO DE TELEVISION (INCLUIDO SUMINISTRO REQUERIDO) EN LA EMPRESA SOCIAL DEL ESTADO HOSPITAL LOCAL DE AGUACHICA E.S.E</t>
  </si>
  <si>
    <t>N° 078-2023</t>
  </si>
  <si>
    <t>ASESORIAS SERVICIOS Y SOLUCIONES LOGISTICAS S.A.S</t>
  </si>
  <si>
    <t>901288620-1</t>
  </si>
  <si>
    <t>SERVICIO DE MANTENIMIENTO PREVENTIVO Y CORRECTIVO DE SILLAS ERGONOMICAS Y SUMINISTRO PARA LA EMPRESA SOCIAL DEL ESTADO HOSPITAL LOCAL DE AGUACHICA E.S.E</t>
  </si>
  <si>
    <t>N° 079-2023</t>
  </si>
  <si>
    <t>ADQUISICION DE POLIZA TODORIESGO PARA VEHICULOS DE PLACA OXV 171 Y OCH 140 DE PROPIEDAD DE LA EMPRESA SOCIAL DEL ESTADO HOSPITAL LOCAL DE AGUACHICA E.S.E</t>
  </si>
  <si>
    <t>N° 080-2023</t>
  </si>
  <si>
    <t>N° 081-2023</t>
  </si>
  <si>
    <t>N° 082-2023</t>
  </si>
  <si>
    <t>SUMINISTRO DE INSUMOS Y REACTIVOS DE LABORATORIO  PARA LA ATENCION EN SALUD DE LOS USUARIOS DE LA EMPRESA SOCIAL DEL ESTADO HOSPITAL LOCAL DE AGUACHICA E.S.E</t>
  </si>
  <si>
    <t>N° 083-2023</t>
  </si>
  <si>
    <t>ADICION EL DÍA 26 MAYO POR $11.083.178 Y PRORROGA POR 6 DIAS</t>
  </si>
  <si>
    <t>N° 084-2023</t>
  </si>
  <si>
    <t>PRESTACION DE SERVICIOS DE APOYO A LA GESTION A LA SUBGERENCIA ADMINISTRATIVA Y FINANCIERA EN EL PROCESO DE CONSOLIDACION, DISEÑO Y ACTUALIZACION DE LA INFORMACION EXOGENA ANTE LA DIAN, CORRESPONDIENTE A LA VIGENCIA 2022</t>
  </si>
  <si>
    <t>N° 085-2023</t>
  </si>
  <si>
    <t>SUMINISTRO DE REPUESTO PARA EQUIPOS BIOMEDICOS DE LA EMPRESA SOCIAL DEL ESTADO HOSPITAL LOCAL DE AGUACHICA E.S.E</t>
  </si>
  <si>
    <t>N° 086-2023</t>
  </si>
  <si>
    <t>ADICION EL DÍA 16 JUNIO POR $11.083.178 Y PRORROGA POR 6 DIAS</t>
  </si>
  <si>
    <t>N° 087-2023</t>
  </si>
  <si>
    <t>N° 088-2023</t>
  </si>
  <si>
    <t>ADICION EL DÍA 30 OCTUBRE POR $4.180.000 Y PRORROGA POR 1 MES Y 27 DIAS</t>
  </si>
  <si>
    <t>N° 089-2023</t>
  </si>
  <si>
    <t>ADICION EL DÍA 30 OCTUBRE POR $ 5.700.000 Y PRORROGA POR 1 MES Y 27 DIAS</t>
  </si>
  <si>
    <t>N° 090-2023</t>
  </si>
  <si>
    <t>ADICION EL DÍA 30 OCTUBRE POR $ 6.042.000 Y PRORROGA POR 1 MES Y 27 DIAS</t>
  </si>
  <si>
    <t>N° 091-2023</t>
  </si>
  <si>
    <t>N° 092-2023</t>
  </si>
  <si>
    <t>ADICION EL DÍA 30 OCTUBRE POR $ 6.289.000 Y PRORROGA POR 1 MES Y 27 DIAS</t>
  </si>
  <si>
    <t>N° 093-2023</t>
  </si>
  <si>
    <t>N° 094-2023</t>
  </si>
  <si>
    <t>ADICION EL DÍA 30 OCTUBRE POR $ 5.225.000 Y PRORROGA POR 1 MES Y 27 DIAS</t>
  </si>
  <si>
    <t>SERVICIOS PROFESIONALES DE INGENIERO EN TELECOMUNICACIONES COMO APOYO A LAS DIFERENTES AREAS DE LA EMPRESA SOCIAL DEL ESTADO HOSPITAL LOCAL DE AGUACHICA</t>
  </si>
  <si>
    <t>N° 095-2023</t>
  </si>
  <si>
    <t>ADICION EL DÍA 30 OCTUBRE POR $ 5.187.000 Y PRORROGA POR 1 MES Y 27 DIAS</t>
  </si>
  <si>
    <t>N° 096-2023</t>
  </si>
  <si>
    <t>ADICION EL DÍA 30 OCTUBRE POR $ 6.821.000 Y PRORROGA POR 1 MES Y 27 DIAS</t>
  </si>
  <si>
    <t>N° 097-2023</t>
  </si>
  <si>
    <t>ADICION EL DÍA 30 OCTUBRE POR $ 9.215.000 Y PRORROGA POR 1 MES Y 27 DIAS</t>
  </si>
  <si>
    <t>N° 098-2023</t>
  </si>
  <si>
    <t>ADICION EL DÍA 30 OCTUBRE POR $ 8.977.500 Y PRORROGA POR 1 MES Y 27 DIAS</t>
  </si>
  <si>
    <t>N° 099-2023</t>
  </si>
  <si>
    <t>ADICION EL DÍA 30 OCTUBRE POR $ 8.778.000 Y PRORROGA POR 1 MES Y 27 DIAS</t>
  </si>
  <si>
    <t>N° 100-2023</t>
  </si>
  <si>
    <t>ADICION EL DÍA 30 OCTUBRE POR $ 4.202.800 Y PRORROGA POR 1 MES Y 27 DIAS</t>
  </si>
  <si>
    <t>N° 101-2023</t>
  </si>
  <si>
    <t>ADICION EL DÍA 30 OCTUBRE POR $ 19.323.000 Y PRORROGA POR 1 MES Y 27 DIAS</t>
  </si>
  <si>
    <t>N° 102-2023</t>
  </si>
  <si>
    <t>ADICION EL DÍA 30 OCTUBRE POR $ 7.220.000 Y PRORROGA POR 1 MES Y 27 DIAS</t>
  </si>
  <si>
    <t>N° 103-2023</t>
  </si>
  <si>
    <t>ADICION EL DÍA 30 OCTUBRE POR $ 4.417.000 Y PRORROGA POR 1 MES Y 22 DIAS</t>
  </si>
  <si>
    <t>EVENYS FERNANDA SANCHEZ MARIN</t>
  </si>
  <si>
    <t>SERVICIOS PROFESIONALES DE APOYO A LA GESTION EN EL DESARROLLO DE ACTIVIDADES ADMINISTRATIVAS DE LA GERENCIA PARA  LA EMPRESA SOCIAL DEL ESTADO HOSPITAL LOCAL DE AGUACHICA</t>
  </si>
  <si>
    <t>N° 104-2023</t>
  </si>
  <si>
    <t>SUMINISTRO DE MEDICAMENTOS  PARA LA ATENCION EN SALUD DE LOS USUARIOS DE LA  EMPRESA SOCIAL DEL ESTADO HOSPITAL LOCAL DE AGUACHICA</t>
  </si>
  <si>
    <t>N° 105-2023</t>
  </si>
  <si>
    <t>SUMINISTRO DE MATERIAL MEDICO QUIRURGICO  PARA LA ATENCION EN SALUD DE LOS USUARIOS DE LA  EMPRESA SOCIAL DEL ESTADO HOSPITAL LOCAL DE AGUACHICA</t>
  </si>
  <si>
    <t>N° 106-2023</t>
  </si>
  <si>
    <t>SUMINISTRO DE AUTOCLAVE 24 LITROS (NUMERO 4 PROGRAMACION DE ESTERILIZACION TANQUE DE AGUA) PARA EL AREA DE ODONTOLOGIA DE LA  EMPRESA SOCIAL DEL ESTADO HOSPITAL LOCAL DE AGUACHICA</t>
  </si>
  <si>
    <t>N° 107-2023</t>
  </si>
  <si>
    <t>N° 108-2023</t>
  </si>
  <si>
    <t>PRESTACION DE SERVICIOS PARA EL DISEÑO, CONCEPTUALIZACION Y EJECUCION DEL PLAN DE MEDIOS, CON EL FIN DE LOGRAR LA DIVULGACION DE LOS PROGRAMAS Y SERVICIOS DE SALUD QUE BRINDA LA EMPRESA SOCIAL DEL ESTADO HOSPITAL LOCAL DE AGUACHICA ESE</t>
  </si>
  <si>
    <t>N° 109-2023</t>
  </si>
  <si>
    <t>ADICION EL DÍA 04 JULIO POR $11.083.178 Y PRORROGA POR 6 DIAS</t>
  </si>
  <si>
    <t>N° 110-2023</t>
  </si>
  <si>
    <t>ADICION EL DÍA 11 AGOSTO POR $ 11.500.000</t>
  </si>
  <si>
    <t>N° 111-2023</t>
  </si>
  <si>
    <t>N° 112-2023</t>
  </si>
  <si>
    <t>N° 113-2023</t>
  </si>
  <si>
    <t>ADICION EL DÍA 5 OCTUBRE POR $ 11.500.000</t>
  </si>
  <si>
    <t>N° 114-2023</t>
  </si>
  <si>
    <t xml:space="preserve">SERVICIOS DE MANTENIMIENTO PREVENTIVO Y CORRECTIVO DE SILLAS ERGONOMICAS Y SUMINISTRO DE MOBILIARIO Y OTROS DE OFICINA PARA LA EMPRESA SOCIAL DEL ESTADO HOSPITAL LOCAL DE AGUACHICA E.S.E </t>
  </si>
  <si>
    <t>N° 115-2023</t>
  </si>
  <si>
    <t>ADICION EL DÍA 21 JULIO POR $11.083.178 Y PRORROGA POR 6 DIAS</t>
  </si>
  <si>
    <t>N° 116-2023</t>
  </si>
  <si>
    <t>ADICION EL DÍA 08 NOVIEMBRE POR $11.500.000 Y PRORROGA POR 1 MES Y 17 DIAS</t>
  </si>
  <si>
    <t>5 MESES Y 17 DIAS</t>
  </si>
  <si>
    <t>N° 117-2023</t>
  </si>
  <si>
    <t>JOIVERTH NORIEGA CARDENAS</t>
  </si>
  <si>
    <t>SUMINISTRO DE VENTILADORES PARA LAS DIFERENTES DEPENDENCIAS DE LA EMPRESA SOCIAL DEL ESTADO HOSPITAL LOCAL DE AGUACHICA</t>
  </si>
  <si>
    <t>N° 118-2023</t>
  </si>
  <si>
    <t>ADICION EL DÍA 11 DICIEMBRE POR $ 11.500.000</t>
  </si>
  <si>
    <t>N° 119-2023</t>
  </si>
  <si>
    <t>N° 120-2023</t>
  </si>
  <si>
    <t>N° 121-2023</t>
  </si>
  <si>
    <t>N° 122-2023</t>
  </si>
  <si>
    <t>N° 123-2023</t>
  </si>
  <si>
    <t>ADICION EL DÍA 11 AGOSTO POR $ 10.000.000</t>
  </si>
  <si>
    <t>N° 124-2023</t>
  </si>
  <si>
    <t>ADICION EL DÍA 9 NOVIEMBRE POR $ 14.250.592</t>
  </si>
  <si>
    <t>N° 125-2023</t>
  </si>
  <si>
    <t>SERVICIO DE MANTENIMIENTO PREVENTIVO Y CORRECTIVO DE ANTENA DE TELECOMUNICACIONES UBICADA EN LAS INSTALACIONES DEL HOSPITAL LOCAL DE AGUACHICA EMPRESA SOCIAL DEL ESTADO</t>
  </si>
  <si>
    <t>N° 126-2023</t>
  </si>
  <si>
    <t>ADICION EL DÍA 24 AGOSTO POR $ 11.500.000</t>
  </si>
  <si>
    <t>N° 127-2023</t>
  </si>
  <si>
    <t>N° 128-2023</t>
  </si>
  <si>
    <t>N° 129-2023</t>
  </si>
  <si>
    <t>ADICION EL DÍA 15 SEPTIEMBRE POR $ 11.400.000</t>
  </si>
  <si>
    <t>N° 130-2023</t>
  </si>
  <si>
    <t>OBRA</t>
  </si>
  <si>
    <t>CONSTRUCCION DE ANDEN PERIMETRAL Y PARQUEADERO EN LA SEDE SAN EDUARDO DEL HOSPITAL LOCAL DE AGUACHICA EMPRESA SOCIAL DEL ESTADO</t>
  </si>
  <si>
    <t>N° 131-2023</t>
  </si>
  <si>
    <t>N° 132-2023</t>
  </si>
  <si>
    <t>Servicios profesionales especializados como Coordinadora del Plan de intervenciones colectivas para el seguimiento y evaluación de los procedimientos y actividades a desarrollar en el marco opertivo de las siete (07) dimensiones prioritarias del Plan decenal de salud pública, según directrices del plan de acción en salud 2023 en el Municipio de Aguachica - Cesar</t>
  </si>
  <si>
    <t>N° 133-2023</t>
  </si>
  <si>
    <t>Servicios profesionales como Psicóloga para el desarrollo de las intervenciones, procedimientos y actividades del Plan de intervenciones colectivas  el marco operativo de la dimensión convivencia social y salud mental del plan decenal de salud pública, según directrices del plan de acción en salud 2023 en el Municipio de Aguachica - Cesar</t>
  </si>
  <si>
    <t>N° 134-2023</t>
  </si>
  <si>
    <t>Servicios profesionales como Nutricionista para el desarrollo de las intervenciones, procedimientos y actividades del Plan de intervenciones colectivas el marco operativo de la dimensión seguridad alimentaria y nutricional del plan decenal de salud pública, según directrices del plan de acción en salud 2023 en el Municipio de Aguachica - Cesar</t>
  </si>
  <si>
    <t>N° 135-2023</t>
  </si>
  <si>
    <t>YULI PAOLA MUÑOZ NORIEGA</t>
  </si>
  <si>
    <t>Servicios profesionales como Enfermera para el desarrollo de las intervenciones, procedimientos y actividades del Plan de intervenciones colectivas el marco operativo de la dimensión derechos sexuales y reproductivos del plan decenal de salud pública, según directrices del plan de acción en salud 2023 en el Municipio de Aguachica - Cesar</t>
  </si>
  <si>
    <t>N° 136-2023</t>
  </si>
  <si>
    <t>KAREINYS CRUZADO BADILLO</t>
  </si>
  <si>
    <t>Servicios profesionales como Enfermera para el desarrollo de las intervenciones, procedimientos y actividades del Plan de intervenciones colectivas el marco operativo de la dimensión vida saludable y condiciones transmisibles del plan decenal de salud pública, según directrices del plan de acción en salud 2023 en el Municipio de Aguachica - Cesar</t>
  </si>
  <si>
    <t>N° 137-2023</t>
  </si>
  <si>
    <t>LORCY KARINA PABON MARTINEZ</t>
  </si>
  <si>
    <t>Servicios profesionales de apoyo para el desarrollo de las intervenciones, procedimientos y actividades del Plan de intervenciones colectivas el marco operativo de la dimensión vida saludable y condiciones transmisibles del plan decenal de salud pública, según directrices del plan de acción en salud 2023 en el Municipio de Aguachica - Cesar</t>
  </si>
  <si>
    <t>N° 138-2023</t>
  </si>
  <si>
    <t>Servicios profesionales como Enfermera para el desarrollo de las intervenciones, procedimientos y actividades del Plan de intervenciones colectivas el marco operativo de la dimensión vida saludable y condiciones no transmisibles del plan decenal de salud pública, según directrices del plan de acción en salud 2023 en el Municipio de Aguachica - Cesar</t>
  </si>
  <si>
    <t>N° 139-2023</t>
  </si>
  <si>
    <t>MARYURY ALEJANDRA PINO ALVAREZ</t>
  </si>
  <si>
    <t>Servicios profesionales como Ingeniera Industrial para el desarrollo de las intervenciones, procedimientos y actividades del Plan de intervenciones colectivas el marco operativo de la dimensión salud y ambito laboral del plan decenal de salud pública, según directrices del plan de acción en salud 2023 en el Municipio de Aguachica - Cesar</t>
  </si>
  <si>
    <t>N° 140-2023</t>
  </si>
  <si>
    <t>YEINNY PAOLA CRUZ GALVIS</t>
  </si>
  <si>
    <t>Servicios profesionales como Ingeniera Ambiental para el desarrollo de las intervenciones, procedimientos y actividades del Plan de intervenciones colectivas  el marco operativo de la dimensión salud ambiental del plan decenal de salud pública, según directrices del plan de acción en salud 2023 en el Municipio de Aguachica - Cesar</t>
  </si>
  <si>
    <t>N° 141-2023</t>
  </si>
  <si>
    <t>MERLY TATIANA ANGARITA SERNA</t>
  </si>
  <si>
    <t>N° 142-2023</t>
  </si>
  <si>
    <t>Servicios profesionales como Psicólogo para el desarrollo de las intervenciones, procedimientos y actividades del Plan de intervenciones colectivas  el marco operativo de la dimensión convivencia social y salud mental del plan decenal de salud pública, según directrices del plan de acción en salud 2023 en el Municipio de Aguachica - Cesar</t>
  </si>
  <si>
    <t>N° 143-2023</t>
  </si>
  <si>
    <t>ILIETH PAOLA CUELLO REQUENA</t>
  </si>
  <si>
    <t>N° 144-2023</t>
  </si>
  <si>
    <t>N° 145-2023</t>
  </si>
  <si>
    <t>ADICION EL DÍA 22 AGOSTO POR $11.410.325 Y PRORROGA POR 6 DIAS</t>
  </si>
  <si>
    <t>N° 146-2023</t>
  </si>
  <si>
    <t>YESENIA AMADO PALLARES</t>
  </si>
  <si>
    <t>N° 147-2023</t>
  </si>
  <si>
    <t>DALIDA VALLE PACHECO</t>
  </si>
  <si>
    <t>Servicios de apoyo como auxiliar de enfermería para el desarrollo de las intervenciones, procedimientos y actividades del Plan de intervenciones colectivas el marco operativo de la dimensión seguridad alimentaria y nutricional del plan decenal de salud pública, según directrices del plan de acción en salud 2023 en el Municipio de Aguachica - Cesar</t>
  </si>
  <si>
    <t>N° 148-2023</t>
  </si>
  <si>
    <t>MARYILETXY ANGARITA PEREZ</t>
  </si>
  <si>
    <t>N° 149-2023</t>
  </si>
  <si>
    <t>ALICIA PATRICIA TORRES URQUIJO</t>
  </si>
  <si>
    <t>Servicios profesionales de apoyo para el desarrollo de las intervenciones, procedimientos y actividades del Plan de intervenciones colectivas el marco operativo de la dimensión derechos sexuales y reproductivos del plan decenal de salud pública, según directrices del plan de acción en salud 2023 en el Municipio de Aguachica - Cesar</t>
  </si>
  <si>
    <t>N° 150-2023</t>
  </si>
  <si>
    <t>LISBETH LILLIAM TORRES MALDONADO</t>
  </si>
  <si>
    <t>N° 151-2023</t>
  </si>
  <si>
    <t>ALVEIRO MEJIA LOPEZ</t>
  </si>
  <si>
    <t>N° 152-2023</t>
  </si>
  <si>
    <t>KARINA MILETH SANCHEZ PEREZ</t>
  </si>
  <si>
    <t>N° 153-2023</t>
  </si>
  <si>
    <t>LINA ROSIO URIBE BLANCO</t>
  </si>
  <si>
    <t>N° 154-2023</t>
  </si>
  <si>
    <t>CARMEN YORLADIS QUINTERO VILLAMIZAR</t>
  </si>
  <si>
    <t>Servicios de apoyo para el desarrollo de las intervenciones, procedimientos y actividades del Plan de intervenciones colectivas el marco operativo de la dimensión vida saludable y condiciones transmisibles del plan decenal de salud pública, según directrices del plan de acción en salud 2023 en el Municipio de Aguachica - Cesar</t>
  </si>
  <si>
    <t>N° 155-2023</t>
  </si>
  <si>
    <t>AUDITH MARCELA PARRA PARRA</t>
  </si>
  <si>
    <t>N° 156-2023</t>
  </si>
  <si>
    <t>MILEIDI PRADO BAUTISTA</t>
  </si>
  <si>
    <t>N° 157-2023</t>
  </si>
  <si>
    <t>ANA IRIS CONTRERAS SOSA</t>
  </si>
  <si>
    <t>Servicios profesionales de apoyo para el desarrollo de las intervenciones, procedimientos y actividades del Plan de intervenciones colectivas el marco operativo de la dimensión vida saludable y condiciones no transmisibles del plan decenal de salud pública, según directrices del plan de acción en salud 2023 en el Municipio de Aguachica - Cesar</t>
  </si>
  <si>
    <t>N° 158-2023</t>
  </si>
  <si>
    <t>YENI LIZET ALVAREZ ACEVEDO</t>
  </si>
  <si>
    <t>N° 159-2023</t>
  </si>
  <si>
    <t>ADRIAN JOSE INCA DAGIL</t>
  </si>
  <si>
    <t>Servicios de apoyo para el desarrollo del Plan decenal de salud pública, según directrices del plan de acción en salud 2023 en el Municipio de Aguachica - Cesar</t>
  </si>
  <si>
    <t>N° 160-2023</t>
  </si>
  <si>
    <t>ADICION EL DÍA 4 OCTUBRE POR $ 11.500.000</t>
  </si>
  <si>
    <t>N° 161-2023</t>
  </si>
  <si>
    <t>N° 162-2023</t>
  </si>
  <si>
    <t>NICOLAS MAURICIO GARRIDO CAMARGO</t>
  </si>
  <si>
    <t>N° 163-2023</t>
  </si>
  <si>
    <t>GERARDINE FLOREZ ORTIZ</t>
  </si>
  <si>
    <t>Servicios de apoyo para el desarrollo de las intervenciones, procedimientos y actividades del Plan de intervenciones colectivas el marco operativo de la dimensión salud ambiental del plan decenal de salud pública, según directrices del Plan de acción en salud 2023 en el Municipio de Aguachica - Cesar</t>
  </si>
  <si>
    <t>N° 164-2023</t>
  </si>
  <si>
    <t>ADICION EL DÍA 8 NOVIEMBRE POR $ 11.500.000</t>
  </si>
  <si>
    <t>N° 165-2023</t>
  </si>
  <si>
    <t>ADQUISICION DE SEGURO SOAT PARA VEHICULO Y MOTOCICLETAS DE PLACAS XKP01A Y OHK597 DE PROPIEDAD DE LA EMPRESA SOCIAL DEL ESTADO HOSPITAL LOCAL DE AGUACHICA</t>
  </si>
  <si>
    <t>N° 166-2023</t>
  </si>
  <si>
    <t>SERVICIO DE MANTENIMENTO PREVENTIVO Y CORRECTIVO DE LOS EQUIPOS TECNOLOGICOS DE LAS DIFERENTES DEPENDENCIAS  DE LA EMPRESA SOCIAL DEL ESTADO HOSPITAL LOCAL DE AGUACHICA</t>
  </si>
  <si>
    <t>N° 167-2023</t>
  </si>
  <si>
    <t>ADICION EL DÍA 30 OCTUBRE POR $ 11.500.000</t>
  </si>
  <si>
    <t>CONTRATAR EL SUMINISTRO DE PAPELERIA  Y MATERIALES DE OFICINA PARA EL DESARROLLO DE LAS INTERVENCIONES, PROCEDIMIENTOS Y ACTIVIDADES DEL PLAN DE INTERVENCIONES COLECTIVAS EN EL MARCO OPERATIVO DE LAS DIMENSIONES PRIORITARIAS DEL PLAN DECENAL DE SALUD PUBLICA, SEGUN DIRECTRICES DEL PLAN DE ACCION EN SALUD 2023, EN EL MUNICIPIO DE AGUACHICA</t>
  </si>
  <si>
    <t>N° 168-2023</t>
  </si>
  <si>
    <t>ADICION EL DÍA 8 NOVIEMBRE POR $ 6.074.873        ADICION EL DIA 11 DE DICIEMBRE POR $ 4.825.127</t>
  </si>
  <si>
    <t>PRESTACION DE SERVICIOS PARA EL DISEÑO, CONCEPTUALIZACION Y EJECUCION DEL PLAN DE MEDIOS  PARA EL DESARROLLO DE LAS INTERVENCIONES, PROCEDIMIENTOS Y ACTIVIDADES DEL PLAN DE INTERVENCIONES COLECTIVAS EN EL MARCO OPERATIVO DE LAS DIMENSIONES PRIORITARIAS DEL PLAN DECENAL DE SALUD PUBLICA, SEGUN DIRECTRICES DEL PLAN DE ACCION EN SALUD 2023, EN EL MUNICIPIO DE AGUACHICA</t>
  </si>
  <si>
    <t>N° 169-2023</t>
  </si>
  <si>
    <t>CONTRATAR EL SUMINISTRO DE PAPELERIA  IMPRESA E INSUMOS DE IDENTIFICACION PARA EL DESARROLLO DE LAS INTERVENCIONES, PROCEDIMIENTOS Y ACTIVIDADES DEL PLAN DE INTERVENCIONES COLECTIVAS EN EL MARCO OPERATIVO DE LAS DIMENSIONES PRIORITARIAS DEL PLAN DECENAL DE SALUD PUBLICA, SEGUN DIRECTRICES DEL PLAN DE ACCION EN SALUD 2023, EN EL MUNICIPIO DE AGUACHICA</t>
  </si>
  <si>
    <t>N° 170-2023</t>
  </si>
  <si>
    <t>ADICION EL DÍA 25 SEPTIEMBRE POR $ 11.500.000</t>
  </si>
  <si>
    <t>N° 171-2023</t>
  </si>
  <si>
    <t>N° 172-2023</t>
  </si>
  <si>
    <t>WALTER SALAZAR QUINTERO</t>
  </si>
  <si>
    <t xml:space="preserve"> SUMINISTRO DE ALMUERZOS, REFRIGERIOS E HIDRATACION PARA EL DESARROLLO DE LAS INTERVENCIONES, PROCEDIMIENTOS Y ACTIVIDADES DEL PLAN DE INTERVENCIONES COLECTIVAS EN EL MARCO OPERATIVO DE LAS DIMENSIONES PRIORITARIAS DEL PLAN DECENAL DE SALUD PUBLICA, SEGUN DIRECTRICES DEL PLAN DE ACCION EN SALUD 2023, EN EL MUNICIPIO DE AGUACHICA</t>
  </si>
  <si>
    <t>N° 173-2023</t>
  </si>
  <si>
    <t>N° 174-2023</t>
  </si>
  <si>
    <t>N° 175-2023</t>
  </si>
  <si>
    <t>STEVENZON AVILA HERNANDEZ</t>
  </si>
  <si>
    <t>PRESTACION DE SERVICIO EN EL PROCESO DE REALIZACION DE JORNADAS Y ACTIVIDADES LUDICAS, RECREATIVAS Y FORMATIVAS PARA EL DESARROLLO DE LAS INTERVENCIONES, PROCEDIMIENTOS Y ACTIVIDADES DEL PLAN DE INTERVENCIONES COLECTIVAS EN EL MARCO OPERATIVO DE LAS DIMENSIONES PRIORITARIAS DEL PLAN DECENAL DE SALUD PUBLICA, SEGUN DIRECTRICES DEL PLAN DE ACCION EN SALUD 2023, EN EL MUNICIPIO DE AGUACHICA</t>
  </si>
  <si>
    <t>N° 176-2023</t>
  </si>
  <si>
    <t>ADICION EL DÍA 08 SEPTIEMBRE POR $11.410.325 Y PRORROGA POR 6 DIAS</t>
  </si>
  <si>
    <t>N° 177-2023</t>
  </si>
  <si>
    <t>N° 178-2023</t>
  </si>
  <si>
    <t>ADICION EL DÍA 22 SEPTIEMBRE POR $ 10.855.222</t>
  </si>
  <si>
    <t>N° 179-2023</t>
  </si>
  <si>
    <t>ADICION EL DÍA 3 OCTUBRE POR $ 11.500.000</t>
  </si>
  <si>
    <t>N° 180-2023</t>
  </si>
  <si>
    <t>ADQUISICION DE SEGURO SOAT PARA VEHICULO DE PLACAS JLO207 DE PROPIEDAD DE LA EMPRESA SOCIAL DEL ESTADO HOSPITAL LOCAL DE AGUACHICA</t>
  </si>
  <si>
    <t>N° 181-2023</t>
  </si>
  <si>
    <t>ADICION EL DÍA 27 SEPTIEMBRE POR $11.410.325 Y PRORROGA POR 6 DIAS</t>
  </si>
  <si>
    <t>N° 182-2023</t>
  </si>
  <si>
    <t>SUMINISTRO DE LAMPARA DE CALOR RADIANTE PARA LA EMPRESA SOCIAL DEL ESTADO HOSPITAL LOCAL DE AGUACHICA ESE</t>
  </si>
  <si>
    <t>N° 183-2023</t>
  </si>
  <si>
    <t>SERVICIOS DE MANTENIMIENTO PREVENTIVO Y CORRECTIVO DE MOBILIARIO DE OFICINA Y SUMINISTRO  PARA LA EMPRESA SOCIAL DEL ESTADO HOSPITAL LOCAL DE AGUACHICA ESE</t>
  </si>
  <si>
    <t>N° 184-2023</t>
  </si>
  <si>
    <t>ADICION EL DÍA 13 OCTUBRE POR $11.410.325 Y PRORROGA POR 6 DIAS</t>
  </si>
  <si>
    <t>N° 185-2023</t>
  </si>
  <si>
    <t>N° 186-2023</t>
  </si>
  <si>
    <t>N° 187-2023</t>
  </si>
  <si>
    <t>N° 188-2023</t>
  </si>
  <si>
    <t xml:space="preserve">ADICION EL DÍA 16 NOVIEMBRE POR $ 11.500.000 </t>
  </si>
  <si>
    <t>N° 189-2023</t>
  </si>
  <si>
    <t>ADICION EL DÍA 16 NOVIEMBRE POR $ 11.500.000</t>
  </si>
  <si>
    <t>N° 190-2023</t>
  </si>
  <si>
    <t>N° 191-2023</t>
  </si>
  <si>
    <t>N° 192-2023</t>
  </si>
  <si>
    <t>ADICION EL DÍA 30 OCTUBRE POR $11.410.325 Y PRORROGA POR 6 DIAS</t>
  </si>
  <si>
    <t>N° 193-2023</t>
  </si>
  <si>
    <t>N° 194-2023</t>
  </si>
  <si>
    <t>ANA XIMENA RAMIREZ CASELLES</t>
  </si>
  <si>
    <t>N° 195-2023</t>
  </si>
  <si>
    <t>LINA PATRICIA OSORIO RAMIREZ</t>
  </si>
  <si>
    <t>N° 196-2023</t>
  </si>
  <si>
    <t>N° 197-2023</t>
  </si>
  <si>
    <t>1 MES Y 20 DIAS</t>
  </si>
  <si>
    <t>N° 198-2023</t>
  </si>
  <si>
    <t>N° 199-2023</t>
  </si>
  <si>
    <t>ADICION EL DÍA 20 NOVIEMBRE POR $11.410.325 Y PRORROGA POR 6 DIAS</t>
  </si>
  <si>
    <t>N° 200-2023</t>
  </si>
  <si>
    <t>N° 201-2023</t>
  </si>
  <si>
    <t>SERVICIOS PROFESIONALES PARA LA FORMULACION DE UN PROYECTO DE DOTACION DE UN VEHICULO TIPO CAMIONETA 4X4 PARA EL FORTALECIMIENTO DE LAS ACCIONES PRIMARIAS EN SALUD MODALIDAD EXTRAMURAL EN LA ZONA RURAL DEL MUNICIPIO DE AGUACHICA</t>
  </si>
  <si>
    <t>N° 202-2023</t>
  </si>
  <si>
    <t>40 DIAS</t>
  </si>
  <si>
    <t>N° 203-2023</t>
  </si>
  <si>
    <t>N° 204-2023</t>
  </si>
  <si>
    <t>N° 205-2023</t>
  </si>
  <si>
    <t>N° 206-2023</t>
  </si>
  <si>
    <t>N° 207-2023</t>
  </si>
  <si>
    <t>N° 208-2023</t>
  </si>
  <si>
    <t>N° 209-2023</t>
  </si>
  <si>
    <t>N° 210-2023</t>
  </si>
  <si>
    <t>N° 211-2023</t>
  </si>
  <si>
    <t>N° 212-2023</t>
  </si>
  <si>
    <t>N° 213-2023</t>
  </si>
  <si>
    <t>N° 214-2023</t>
  </si>
  <si>
    <t>N° 215-2023</t>
  </si>
  <si>
    <t>N° 216-2023</t>
  </si>
  <si>
    <t>LABORATORIO DE AGUA DEL CARIBE - LAC SAS</t>
  </si>
  <si>
    <t>901325747-7</t>
  </si>
  <si>
    <t>SERVICIOS PROFESIONALES DE ASESORIA EN EL PROCESO DE ELABORACION DEL ANALISIS DE AGUAS RESIDUALES PARA LA EMPRESA SOCIAL DEL ESTADO HOSPITAL LOCAL DE AGUACHICA SAS</t>
  </si>
  <si>
    <t>11/19/2023</t>
  </si>
  <si>
    <t>N° 217-2023</t>
  </si>
  <si>
    <t>ADQUISICION DE POLIZA MULTIRIESGO Y POLIZA DE SEGURO DE TRANSPORTE DE BIOLOGICOS PARA LA EMPRESA SOCIAL DEL ESTADO HOSPITAL LOCAL DE AGUACHICA</t>
  </si>
  <si>
    <t>N° 218-2023</t>
  </si>
  <si>
    <t>CESAR GUIVANNI TORO VASCO Y/O SUMINISTRO Y EQUIPOS CONTRA INCENDIOS EXTINTORES AGUACHICA G.T</t>
  </si>
  <si>
    <t>SUMINISTRO Y MANTENIMIENTO DE EXTINTORES PARA LA EMPRESA SOCIAL DEL ESTADO HOSPITAL LOCAL DE AGUACHICA ESE</t>
  </si>
  <si>
    <t>N° 219-2023</t>
  </si>
  <si>
    <t>SERVICIOS PROFESIONALES PARA LA FORMULACION DE UN PROYECTO DE DOTACION DE EQUIPOS MEDICOS Y MOBILIARIO DE USO HOSPITALARIO PARA EL FORTALECIMIENTO DE LA CAPACIDAD DE ATENCION EN SALUD DEL HOSPITAL LOCAL DE AGUACHICA Y SU RED DE SERVICIOS EN LA ZONA URBANA Y RURAL DEL MUNICIPIO DE AGUACHICA DEPARTAMENTO DEL CESAR</t>
  </si>
  <si>
    <t>N° 220-2023</t>
  </si>
  <si>
    <t>SERVICIO DE DESINFECCION, DESINSECTACION Y DESRATIZACION Y LIMPIEZA DE TRAMPA GRASA PARA LAS DIFERENTES DEPENDENCIAS DE LA EMPRESA SOCIAL DEL ESTADO HOSPITAL LOCAL DE AGUACHICA ESE</t>
  </si>
  <si>
    <t>N° 221-2023</t>
  </si>
  <si>
    <t>N° 222-2023</t>
  </si>
  <si>
    <t>SUMINISTRO DE INSUMOS Y REACTIVOS DE LABORATORIO Y ODONTOLOGIA PARA LA ATENCION EN SALUD DE LOS USUARIOS DE LA EMPRESA SOCIAL DEL ESTADO HOSPITAL LOCAL DE AGUACHICA ESE</t>
  </si>
  <si>
    <t>N° 223-2023</t>
  </si>
  <si>
    <t>MAURICIO ERNESTO NUÑEZ GALEANO</t>
  </si>
  <si>
    <t>SERVICIOS PROFESIONALES DE REVISORIA FISCAL PARA LA ESE HOSPITAL LOCAL DE AGUACHICA</t>
  </si>
  <si>
    <t>N° 224-2023</t>
  </si>
  <si>
    <t>N° 225-2023</t>
  </si>
  <si>
    <t>ADQUISICION DE POLIZA DE RESPONSABILIDAD CIVIL DE AUTOMOVILES POLIZA INDIVIDUAL DEL VEHICULO DE PLACAS JLO207 QUE SE ENCUENTRA EN EL CUMPLIMIENTO DEL COMODATO No 2022010086 SUSCRITO ENTRE EL DEPARTAMENTO DEL CESAR Y LA ESE HOSPITAL LOCAL DE AGUACHICA</t>
  </si>
  <si>
    <t>N° 226-2023</t>
  </si>
  <si>
    <t>N° 227-2023</t>
  </si>
  <si>
    <t>ADQUISICION DE POLIZA DE RESPONSABILIDAD CIVIL EXTRACONTRACTUAL Y SEGURO SOAT PARA EL VEHICULO DE PLACAS OXV DE PROPIEDAD DEL HOSPITAL LOCAL DE AGUACHICA EMPRESA SOCIAL DEL ESTADO</t>
  </si>
  <si>
    <t>N° 228-2023</t>
  </si>
  <si>
    <t>N° 229-2023</t>
  </si>
  <si>
    <t>ANALISIS METROLOGICO INDUSTRIAL SAS</t>
  </si>
  <si>
    <t>900931733-1</t>
  </si>
  <si>
    <t>SERVICIOS DE METROLOGIA BIOMEDICA PARA LA EMPRESA SOCIAL DEL ESATO HOSPITAL LOCAL DE AGUACHICA</t>
  </si>
  <si>
    <t>RELACIÓN DE CONTRATOS 2024- HOSPITAL LOCAL AGUACHICA E.S.E.</t>
  </si>
  <si>
    <t>N° 001-2024</t>
  </si>
  <si>
    <t>DUBYS BALDOVINO ARRIETA</t>
  </si>
  <si>
    <t>N° 002-2024</t>
  </si>
  <si>
    <t>N° 003-2024</t>
  </si>
  <si>
    <t>ADICION EL DIA 27 FEBRERO 2024 POR $ 849.372.360 Y PRORROGA POR 1 MES</t>
  </si>
  <si>
    <t>2 MES Y 28 DIAS</t>
  </si>
  <si>
    <t>N° 004-2024</t>
  </si>
  <si>
    <t>N° 005-2024</t>
  </si>
  <si>
    <t>SOFTWARE COMO SERVICIO AL SISTEMA R-FAST 8 EN LOS COMPONENTES PRESUPUESTO, JURIDICO,  FACTURACION, PROMOCION Y PREVENCION, CARTERA, INVENTARIOS, FARMACIA, ACTIVOS FIJOS, NOMINA, COSTOS, CONTABILIDAD, HISTORIAS CLINICA, LABORATORIO, CRM, INTERFACE LABORATORIO, SERVICIO DE FACTURACION ELECTRONICA PARA 1.000 REGISTROS PARA LA EMPRESA SOCIAL DEL ESTADO HOSPITAL LOCAL DE AGUACHICA E.S.E.</t>
  </si>
  <si>
    <t>2 MESES Y 27 DIAS</t>
  </si>
  <si>
    <t>N° 006-2024</t>
  </si>
  <si>
    <t>N° 007-2024</t>
  </si>
  <si>
    <t>N° 008-2024</t>
  </si>
  <si>
    <t>N° 009-2024</t>
  </si>
  <si>
    <t>11 MESES Y 27 DIAS</t>
  </si>
  <si>
    <t>N° 010-2024</t>
  </si>
  <si>
    <t>N° 011-2024</t>
  </si>
  <si>
    <t>N° 012-2024</t>
  </si>
  <si>
    <t>N° 013-2024</t>
  </si>
  <si>
    <t>N° 014-2024</t>
  </si>
  <si>
    <t>N° 015-2024</t>
  </si>
  <si>
    <t>N° 016-2024</t>
  </si>
  <si>
    <t>N° 017-2024</t>
  </si>
  <si>
    <t>N° 018-2024</t>
  </si>
  <si>
    <t>N° 019-2024</t>
  </si>
  <si>
    <t>N° 020-2024</t>
  </si>
  <si>
    <t>N° 021-2024</t>
  </si>
  <si>
    <t>N° 022-2024</t>
  </si>
  <si>
    <t>N° 023-2024</t>
  </si>
  <si>
    <t>N° 024-2024</t>
  </si>
  <si>
    <t>ANYELA JOHANA ARIAS FRANCO</t>
  </si>
  <si>
    <t>SERVICIOS DE APOYO A LA GESTION EN EL DESARROLLO DE ACTIVIDADES ADMINISTRATIVAS PARA LA OFICINA DE ALMACEN DE LA EMPRESA SOCIAL DEL ESTADO HOSPITAL LOCAL DE AGUACHICA ESE</t>
  </si>
  <si>
    <t>N° 025-2024</t>
  </si>
  <si>
    <t>N° 026-2024</t>
  </si>
  <si>
    <t>RODRIGO PINO CLARO</t>
  </si>
  <si>
    <t>SERVICIOS DE APOYO EN EL PROCESO DE COORDINACION DE LA RED DE AMBULANCIAS DE LA EMPRESA SOCIAL DEL ESTADO HOSPITAL LOCAL DE AGUACHICA ESE</t>
  </si>
  <si>
    <t>N° 027-2024</t>
  </si>
  <si>
    <t>N° 028-2024</t>
  </si>
  <si>
    <t>N° 029-2024</t>
  </si>
  <si>
    <t>N° 030-2024</t>
  </si>
  <si>
    <t>N° 031-2024</t>
  </si>
  <si>
    <t>ADICION EL DIA 6 DE MARZO POR $ 13.000.000</t>
  </si>
  <si>
    <t>N° 032-2024</t>
  </si>
  <si>
    <t>ADICION EL DIA 15 DE FEBRERO POR $ 13.000.000</t>
  </si>
  <si>
    <t>N° 033-2024</t>
  </si>
  <si>
    <t>N° 034-2024</t>
  </si>
  <si>
    <t>N° 035-2024</t>
  </si>
  <si>
    <t>N° 036-2024</t>
  </si>
  <si>
    <t>FUNDACION STEF - SALUD</t>
  </si>
  <si>
    <t>901469890-0</t>
  </si>
  <si>
    <t>SERVICIOS PROFESIONALES DE ASESORIA EN EL PROCESO DE ELABORACION Y ACTUALIZACION DE LOS PLANES INSTITUCIONALES PARA LA EMPRESA SOCIAL DEL ESTADO HOSPITAL LOCAL DE AGUACHICA EN CUMPLIMIENTO DEL DECRETO N° 612 DE ABRIL DE 2018</t>
  </si>
  <si>
    <t>N° 037-2024</t>
  </si>
  <si>
    <t>MEGAPRINTERS SERVICIOS Y SUMINISTROS SAS</t>
  </si>
  <si>
    <t>901691888-5</t>
  </si>
  <si>
    <t>N° 038-2024</t>
  </si>
  <si>
    <t>N° 039-2024</t>
  </si>
  <si>
    <t>N° 040-2024</t>
  </si>
  <si>
    <t>N° 041-2024</t>
  </si>
  <si>
    <t>N° 042-2024</t>
  </si>
  <si>
    <t>N° 043-2024</t>
  </si>
  <si>
    <t>N° 044-2024</t>
  </si>
  <si>
    <t>N° 045-2024</t>
  </si>
  <si>
    <t>N° 046-2024</t>
  </si>
  <si>
    <t>N° 047-2024</t>
  </si>
  <si>
    <t>ADICION EL DIA 20 DE FEBRERO POR $ 13.000.000</t>
  </si>
  <si>
    <t>N° 048-2024</t>
  </si>
  <si>
    <t>N° 049-2024</t>
  </si>
  <si>
    <t>SUMINISTRO DE EQUIPOS MEDICOS PARA LA EMPRESA SOCIAL DEL ESTADO HOSPITAL LOCAL DE AGUACHICA ESE</t>
  </si>
  <si>
    <t>N° 050-2024</t>
  </si>
  <si>
    <t>N° 051-2024</t>
  </si>
  <si>
    <t>ADQUISICION DE POLIZA DE AUTOMOVIL Y SEGURO SOAT Y TODORRIESGO PARA AMPARAR VEHICULOS DE PROPIEDAD DE LA EMPRESA SOCIAL DEL ESTADO HOSPITAL LOCAL DE AGUACHICA</t>
  </si>
  <si>
    <t>N° 052-2024</t>
  </si>
  <si>
    <t xml:space="preserve">SUMINISTRO DE IMPRESORAS PARA LAS DIFERENTES AREAS DEL HOSPITAL LOCAL DE AGUACHICA EMPRESA SOCIAL DEL ESTADO  </t>
  </si>
  <si>
    <t>N° 053-2024</t>
  </si>
  <si>
    <t>ADICION EL DIA 20 DE FEBRERO POR $ 11.800.000</t>
  </si>
  <si>
    <t>LEADY DIANA CARRILLO BAYONA</t>
  </si>
  <si>
    <t>SUMINISTRO DE SILLAS ERGONOMICAS TIPO TANDEM PARA LAS SALAS DE ESPERA DE LAS DIFERENTES SEDES DEL HOSPITAL LOCAL DE AGUACHICA EMPRESA SOCIAL DEL ESTADO</t>
  </si>
  <si>
    <t>N° 054-2024</t>
  </si>
  <si>
    <t>JHULYAN ALEXIS OCHOA GIRALDO</t>
  </si>
  <si>
    <t>N° 055-2024</t>
  </si>
  <si>
    <t>N° 056-2024</t>
  </si>
  <si>
    <t>SERVICIOS DE ADECUACION (PINTURA) DE LAS INSTALACIONES FISICAS DE LA SEDE SAN EDUARDO E IDEMA DE LA EMPRESA SOCIAL DEL ESTADO HOSPITAL LOCAL DE AGUACHICA</t>
  </si>
  <si>
    <t>N° 057-2024</t>
  </si>
  <si>
    <t>ADICION EL DIA 7 MARZO 2024 POR $ 11.385.530 Y PRORROGA POR 15 DIAS</t>
  </si>
  <si>
    <t>JONATHAN RICO ARTEAGA</t>
  </si>
  <si>
    <t xml:space="preserve">CONSTRUCCION DE PLANTILLA REFORZADA EN EL PARQUEADERO DE LA SEDE SAN EDUARDO DEL HOSPITAL LOCAL DE AGUACHICA EMPRESA SOCIAL DEL ESTADO </t>
  </si>
  <si>
    <t>N° 058-2024</t>
  </si>
  <si>
    <t>SANDRA ELENA DEL VALLE MORENO</t>
  </si>
  <si>
    <t>SERVICIOS PROFESIONALES DESDE EL ENFOQUE TECNICO CON EL FIN DE FORTALECER, PROMOVER EL DESARROLLO, IMPLEMENTACION Y SOSTENIBILIDAD DEL SISTEMA INTEGRAL DE PLANEACION Y GESTION DEL HOSPITAL LOCAL DE AGUACHICA E.S.E, PARA DEFINIR INSTRUMENTOS Y METODOLOGIAS PARA EL MEJORAMIENTO DEL DESEMPEÑO DE LA GESTION INSTITUCIONAL ORIENTADA AL CUMPLIMIENTO DE LA MISION, VISION Y OBJETIVOS DE LA E.S.E.</t>
  </si>
  <si>
    <t>N° 059-2024</t>
  </si>
  <si>
    <t>N° 060-2024</t>
  </si>
  <si>
    <t xml:space="preserve">SERVICIOS PROFESIONALES DE ASESORIA EN EL PROCESO DE REQUISITOS Y TRAMITE DE CONCESION DE AGUAS SUBTERRANEAS PARA LA EMPRESA SOCIAL DEL ESTADO HOSPITAL LOCAL DE AGUACHICA </t>
  </si>
  <si>
    <t>N° 061-2024</t>
  </si>
  <si>
    <t>EAGLE AMERICAN DE SEGURIDAD LIMITADA</t>
  </si>
  <si>
    <t>830002762-4</t>
  </si>
  <si>
    <t>N° 062-2024</t>
  </si>
  <si>
    <t xml:space="preserve">SUMINISTRO DE SILLAS ERGONOMICAS CON REPOSA BRAZO Y CABEZAL AJUSTABLE PARA LAS DIFERENTES DEPENDENCIAS DE LA EMPRESA SOCIAL DEL ESTADO HOSPITAL LOCAL DE AGUACHICA </t>
  </si>
  <si>
    <t>N° 063-2024</t>
  </si>
  <si>
    <t xml:space="preserve">SERVICIOS PROFESIONALES DE UN PSICOLOGO PARA APOYO Y SEGUIMIENTO A LA IMPLEMENTACION DEL PROGRAMA DE ATENCION PSICOSOCIAL Y EN SALUD INTEGRAL A LAS VICTIMAS DEL CONFLICTO ARMADO EN EL DEPARTAMENTO DEL CESAR EN LA ESE HOSPITAL LOCAL DE AGUACHICA </t>
  </si>
  <si>
    <t>8 MESES</t>
  </si>
  <si>
    <t>N° 064-2024</t>
  </si>
  <si>
    <t>YEIMI MARCELA GONZALEZ DIAZ</t>
  </si>
  <si>
    <t xml:space="preserve">SERVICIOS DE APOYO COMO GESTOR COMUNITARIO PARA APOYO Y SEGUMIENTO A LA IMPLEMENTACION DEL PROGRAMA DE ATENCION PSICOSOCIAL Y EN SALUD INTEGRAL A LAS VICTIMAS DEL CONFLICTO ARMADO EN EL DEPARTAMENTO DEL CESAR EN LA ESE HOSPITAL LOCAL DE AGUACHICA </t>
  </si>
  <si>
    <t>N° 065-2024</t>
  </si>
  <si>
    <t>SUMINISTRO DE AUTOCLAVE DE 34 LITROS CON 4 PROGRAMAS Y TANQUE DE RESERVA DE AGUA PARA EL AREA DE ODONTOLOGIA DE LA  EMPRESA SOCIAL DEL ESTADO HOSPITAL LOCAL DE AGUACHICA</t>
  </si>
  <si>
    <t>N° 066-2024</t>
  </si>
  <si>
    <t>N° 067-2024</t>
  </si>
  <si>
    <t>N° 068-2024</t>
  </si>
  <si>
    <t>SERVICIOS DE ADECUACION DE CIELO RAZO, IMPERMEABILIZACION DE TECHO Y CAMBIO DE LAMPARAS DE LA SEDE IDEMA DE LA EMPRESA SOCIAL DEL ESTADO HOSPITAL LOCAL DE AGUACHICA</t>
  </si>
  <si>
    <t>N° 069-2024</t>
  </si>
  <si>
    <t>N° 070-2024</t>
  </si>
  <si>
    <t>N° 071-2024</t>
  </si>
  <si>
    <t>N° 072-2024</t>
  </si>
  <si>
    <t>CAROLINA JULIO NAVARRO</t>
  </si>
  <si>
    <t>N° 073-2024</t>
  </si>
  <si>
    <t>N° 074-2024</t>
  </si>
  <si>
    <t>LUIS EDUARDO GUEVARA MOSQUERA</t>
  </si>
  <si>
    <t>MANTENIMIENTO PREVENTIVO Y CORRECTIVO DE LA PLANTA ELECTRICA Y PLANTA DE LA UNIDAD MOVIL DE ODONTOLOGIA DE LA EMPRESA SOCIAL DEL ESTADO HOSPITAL LOCAL DE AGUACHICA ESE</t>
  </si>
  <si>
    <t>N° 075-2024</t>
  </si>
  <si>
    <t>N° 076-2024</t>
  </si>
  <si>
    <t>N° 077-2024</t>
  </si>
  <si>
    <t>ASOCIACION SINDICAL DE TRABAJADORES UNIDOS ASTU</t>
  </si>
  <si>
    <t>ADICION EL DIA 19 DE MARZO POR $ 3.861.000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</si>
</sst>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quot;$&quot;\ * #,##0_-;\-&quot;$&quot;\ * #,##0_-;_-&quot;$&quot;\ * &quot;-&quot;_-;_-@_-"/>
    <numFmt numFmtId="164" formatCode="_-&quot;$&quot;* #,##0_-;\-&quot;$&quot;* #,##0_-;_-&quot;$&quot;* &quot;-&quot;_-;_-@_-"/>
    <numFmt numFmtId="165" formatCode="_-[$$-240A]\ * #,##0.00_-;\-[$$-240A]\ * #,##0.00_-;_-[$$-240A]\ * &quot;-&quot;??_-;_-@_-"/>
    <numFmt numFmtId="166" formatCode="_-[$$-240A]\ * #,##0_-;\-[$$-240A]\ * #,##0_-;_-[$$-240A]\ * &quot;-&quot;??_-;_-@_-"/>
    <numFmt numFmtId="167" formatCode="_-&quot;$&quot;\ * #,##0_-;\-&quot;$&quot;\ * #,##0_-;_-&quot;$&quot;\ * &quot;-&quot;??_-;_-@_-"/>
  </numFmts>
  <fonts count="12" x14ac:knownFonts="1">
    <font>
      <sz val="11"/>
      <color theme="1"/>
      <name val="Calibri"/>
      <family val="2"/>
      <scheme val="minor"/>
    </font>
    <font>
      <sz val="11"/>
      <color theme="1"/>
      <name val="Calibri"/>
      <family val="2"/>
      <scheme val="minor"/>
    </font>
    <font>
      <b/>
      <sz val="26"/>
      <color theme="1"/>
      <name val="Calibri"/>
      <family val="2"/>
      <scheme val="minor"/>
    </font>
    <font>
      <b/>
      <sz val="12"/>
      <color theme="1"/>
      <name val="Calibri"/>
      <family val="2"/>
      <scheme val="minor"/>
    </font>
    <font>
      <sz val="12"/>
      <color theme="1"/>
      <name val="Calibri"/>
      <family val="2"/>
      <scheme val="minor"/>
    </font>
    <font>
      <b/>
      <sz val="12"/>
      <color theme="0"/>
      <name val="Calibri"/>
      <family val="2"/>
      <scheme val="minor"/>
    </font>
    <font>
      <sz val="9.5"/>
      <color theme="1"/>
      <name val="Century Gothic"/>
      <family val="2"/>
    </font>
    <font>
      <sz val="10"/>
      <color theme="1"/>
      <name val="Century Gothic"/>
      <family val="2"/>
    </font>
    <font>
      <b/>
      <sz val="11"/>
      <color theme="0"/>
      <name val="Calibri"/>
      <family val="2"/>
      <scheme val="minor"/>
    </font>
    <font>
      <sz val="12"/>
      <color theme="1"/>
      <name val="Calibri"/>
      <family val="2"/>
    </font>
    <font>
      <sz val="12"/>
      <color theme="1"/>
      <name val="Century Gothic"/>
      <family val="2"/>
    </font>
    <font>
      <sz val="12"/>
      <color rgb="FF000000"/>
      <name val="Calibri"/>
      <family val="2"/>
      <scheme val="minor"/>
    </font>
  </fonts>
  <fills count="4">
    <fill>
      <patternFill patternType="none"/>
    </fill>
    <fill>
      <patternFill patternType="gray125"/>
    </fill>
    <fill>
      <patternFill patternType="solid">
        <fgColor theme="1" tint="0.249977111117893"/>
        <bgColor indexed="64"/>
      </patternFill>
    </fill>
    <fill>
      <patternFill patternType="solid">
        <fgColor theme="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3">
    <xf numFmtId="0" fontId="0" fillId="0" borderId="0"/>
    <xf numFmtId="164" fontId="1" fillId="0" borderId="0" applyFont="0" applyFill="0" applyBorder="0" applyAlignment="0" applyProtection="0"/>
    <xf numFmtId="42" fontId="1" fillId="0" borderId="0" applyFont="0" applyFill="0" applyBorder="0" applyAlignment="0" applyProtection="0"/>
  </cellStyleXfs>
  <cellXfs count="162">
    <xf numFmtId="0" fontId="0" fillId="0" borderId="0" xfId="0"/>
    <xf numFmtId="0" fontId="3" fillId="0" borderId="0" xfId="0" applyFont="1"/>
    <xf numFmtId="0" fontId="4" fillId="0" borderId="0" xfId="0" applyFont="1"/>
    <xf numFmtId="0" fontId="3" fillId="0" borderId="0" xfId="0" applyFont="1" applyFill="1"/>
    <xf numFmtId="0" fontId="3" fillId="0" borderId="0" xfId="0" applyFont="1" applyAlignment="1">
      <alignment vertical="center"/>
    </xf>
    <xf numFmtId="0" fontId="3" fillId="0" borderId="0" xfId="0" applyFont="1" applyAlignment="1">
      <alignment horizontal="left" wrapText="1"/>
    </xf>
    <xf numFmtId="165" fontId="3" fillId="0" borderId="0" xfId="1" applyNumberFormat="1" applyFont="1"/>
    <xf numFmtId="0" fontId="5" fillId="0"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165" fontId="5" fillId="2" borderId="4" xfId="1" applyNumberFormat="1"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Fill="1" applyAlignment="1">
      <alignment horizontal="center"/>
    </xf>
    <xf numFmtId="0" fontId="4" fillId="0" borderId="0" xfId="0" applyFont="1" applyFill="1" applyBorder="1"/>
    <xf numFmtId="0" fontId="4" fillId="0" borderId="0" xfId="0" applyFont="1" applyBorder="1" applyAlignment="1">
      <alignment vertical="center"/>
    </xf>
    <xf numFmtId="0" fontId="4" fillId="0" borderId="0" xfId="0" applyFont="1" applyBorder="1"/>
    <xf numFmtId="0" fontId="3" fillId="0" borderId="0" xfId="0" applyFont="1" applyBorder="1" applyAlignment="1">
      <alignment horizontal="left" wrapText="1"/>
    </xf>
    <xf numFmtId="0" fontId="4" fillId="0" borderId="0" xfId="0" applyFont="1" applyBorder="1" applyAlignment="1">
      <alignment horizontal="left" wrapText="1"/>
    </xf>
    <xf numFmtId="165" fontId="4" fillId="0" borderId="0" xfId="1" applyNumberFormat="1" applyFont="1" applyBorder="1"/>
    <xf numFmtId="0" fontId="4" fillId="0" borderId="0" xfId="0" applyFont="1" applyFill="1"/>
    <xf numFmtId="0" fontId="4" fillId="0" borderId="0" xfId="0" applyFont="1" applyAlignment="1">
      <alignment vertical="center"/>
    </xf>
    <xf numFmtId="0" fontId="4" fillId="0" borderId="0" xfId="0" applyFont="1" applyAlignment="1">
      <alignment horizontal="left" wrapText="1"/>
    </xf>
    <xf numFmtId="165" fontId="4" fillId="0" borderId="0" xfId="1" applyNumberFormat="1" applyFont="1"/>
    <xf numFmtId="0" fontId="4"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165" fontId="4" fillId="0" borderId="5" xfId="1" applyNumberFormat="1" applyFont="1" applyFill="1" applyBorder="1" applyAlignment="1">
      <alignment horizontal="center" vertical="center" wrapText="1"/>
    </xf>
    <xf numFmtId="15" fontId="4" fillId="0" borderId="5"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0" fontId="4" fillId="0" borderId="0" xfId="0" applyFont="1" applyFill="1" applyAlignment="1">
      <alignment horizontal="center" vertical="center"/>
    </xf>
    <xf numFmtId="0" fontId="4" fillId="0" borderId="5" xfId="0" applyFont="1" applyFill="1" applyBorder="1" applyAlignment="1">
      <alignment horizontal="center" vertical="center"/>
    </xf>
    <xf numFmtId="3" fontId="4" fillId="0" borderId="5" xfId="0" applyNumberFormat="1" applyFont="1" applyFill="1" applyBorder="1" applyAlignment="1">
      <alignment horizontal="center" vertical="center"/>
    </xf>
    <xf numFmtId="14" fontId="4" fillId="0" borderId="5" xfId="0" applyNumberFormat="1" applyFont="1" applyFill="1" applyBorder="1" applyAlignment="1">
      <alignment horizontal="center" vertical="center" wrapText="1"/>
    </xf>
    <xf numFmtId="0" fontId="6" fillId="0" borderId="5" xfId="0" applyFont="1" applyFill="1" applyBorder="1" applyAlignment="1">
      <alignment wrapText="1"/>
    </xf>
    <xf numFmtId="0" fontId="7" fillId="0" borderId="0" xfId="0" applyFont="1" applyFill="1" applyAlignment="1">
      <alignment horizontal="center" vertical="center"/>
    </xf>
    <xf numFmtId="0" fontId="4" fillId="0" borderId="5" xfId="0" applyFont="1" applyFill="1" applyBorder="1" applyAlignment="1">
      <alignment horizontal="left" wrapText="1"/>
    </xf>
    <xf numFmtId="165" fontId="4" fillId="0" borderId="5" xfId="1" applyNumberFormat="1" applyFont="1" applyFill="1" applyBorder="1" applyAlignment="1">
      <alignment vertical="center"/>
    </xf>
    <xf numFmtId="0" fontId="4" fillId="0" borderId="5" xfId="0" applyFont="1" applyFill="1" applyBorder="1" applyAlignment="1">
      <alignment horizontal="center"/>
    </xf>
    <xf numFmtId="0" fontId="4" fillId="0" borderId="5" xfId="0" applyFont="1" applyFill="1" applyBorder="1" applyAlignment="1">
      <alignment horizontal="center" wrapText="1"/>
    </xf>
    <xf numFmtId="165" fontId="4" fillId="0" borderId="5" xfId="1" applyNumberFormat="1" applyFont="1" applyFill="1" applyBorder="1" applyAlignment="1">
      <alignment horizontal="center"/>
    </xf>
    <xf numFmtId="15" fontId="4" fillId="0" borderId="5" xfId="0" applyNumberFormat="1" applyFont="1" applyFill="1" applyBorder="1" applyAlignment="1">
      <alignment horizontal="center"/>
    </xf>
    <xf numFmtId="3" fontId="4" fillId="0" borderId="5" xfId="0" applyNumberFormat="1" applyFont="1" applyFill="1" applyBorder="1" applyAlignment="1">
      <alignment horizontal="center" wrapText="1"/>
    </xf>
    <xf numFmtId="0" fontId="4" fillId="0" borderId="5" xfId="0" applyFont="1" applyFill="1" applyBorder="1" applyAlignment="1">
      <alignment vertical="center"/>
    </xf>
    <xf numFmtId="165" fontId="4" fillId="0" borderId="5" xfId="1" applyNumberFormat="1" applyFont="1" applyFill="1" applyBorder="1"/>
    <xf numFmtId="14" fontId="4" fillId="0" borderId="5" xfId="0" applyNumberFormat="1" applyFont="1" applyFill="1" applyBorder="1" applyAlignment="1">
      <alignment horizontal="center"/>
    </xf>
    <xf numFmtId="0" fontId="4" fillId="0" borderId="6" xfId="0" applyFont="1" applyFill="1" applyBorder="1"/>
    <xf numFmtId="0" fontId="4" fillId="0" borderId="0" xfId="0" applyFont="1" applyFill="1" applyBorder="1" applyAlignment="1">
      <alignment horizontal="center"/>
    </xf>
    <xf numFmtId="0" fontId="4" fillId="0" borderId="0" xfId="0" applyFont="1" applyFill="1" applyBorder="1" applyAlignment="1">
      <alignment vertical="center"/>
    </xf>
    <xf numFmtId="0" fontId="3" fillId="0" borderId="0" xfId="0" applyFont="1" applyFill="1" applyBorder="1" applyAlignment="1">
      <alignment horizontal="left" wrapText="1"/>
    </xf>
    <xf numFmtId="0" fontId="4" fillId="0" borderId="0" xfId="0" applyFont="1" applyFill="1" applyBorder="1" applyAlignment="1">
      <alignment horizontal="left" wrapText="1"/>
    </xf>
    <xf numFmtId="165" fontId="4" fillId="0" borderId="0" xfId="1" applyNumberFormat="1" applyFont="1" applyFill="1" applyBorder="1"/>
    <xf numFmtId="0" fontId="8" fillId="0"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165" fontId="8" fillId="2" borderId="8" xfId="1" applyNumberFormat="1" applyFont="1" applyFill="1" applyBorder="1" applyAlignment="1">
      <alignment horizontal="center" vertical="center" wrapText="1"/>
    </xf>
    <xf numFmtId="0" fontId="0" fillId="0" borderId="5" xfId="0" applyBorder="1"/>
    <xf numFmtId="0" fontId="0" fillId="3" borderId="0" xfId="0" applyFill="1"/>
    <xf numFmtId="0" fontId="4" fillId="0" borderId="5" xfId="0" applyFont="1" applyBorder="1" applyAlignment="1">
      <alignment horizontal="center"/>
    </xf>
    <xf numFmtId="0" fontId="4" fillId="0" borderId="5" xfId="0" applyFont="1" applyBorder="1"/>
    <xf numFmtId="15" fontId="4" fillId="0" borderId="5" xfId="0" applyNumberFormat="1" applyFont="1" applyBorder="1" applyAlignment="1">
      <alignment horizontal="center"/>
    </xf>
    <xf numFmtId="165" fontId="0" fillId="0" borderId="0" xfId="0" applyNumberFormat="1"/>
    <xf numFmtId="15" fontId="0" fillId="0" borderId="0" xfId="0" applyNumberFormat="1"/>
    <xf numFmtId="0" fontId="0" fillId="0" borderId="5" xfId="0" applyFill="1" applyBorder="1"/>
    <xf numFmtId="0" fontId="0" fillId="0" borderId="0" xfId="0" applyFill="1"/>
    <xf numFmtId="0" fontId="4" fillId="0" borderId="5" xfId="0" applyFont="1" applyFill="1" applyBorder="1"/>
    <xf numFmtId="0" fontId="0" fillId="0" borderId="5" xfId="0" applyFill="1" applyBorder="1" applyAlignment="1">
      <alignment horizontal="center"/>
    </xf>
    <xf numFmtId="14" fontId="0" fillId="0" borderId="5" xfId="0" applyNumberFormat="1" applyFill="1" applyBorder="1"/>
    <xf numFmtId="15" fontId="4" fillId="0" borderId="5" xfId="0" applyNumberFormat="1" applyFont="1" applyFill="1" applyBorder="1" applyAlignment="1">
      <alignment horizontal="center" vertical="center"/>
    </xf>
    <xf numFmtId="15" fontId="0" fillId="0" borderId="5" xfId="0" applyNumberFormat="1" applyFill="1" applyBorder="1" applyAlignment="1">
      <alignment horizontal="center"/>
    </xf>
    <xf numFmtId="165" fontId="0" fillId="0" borderId="0" xfId="0" applyNumberFormat="1" applyFill="1"/>
    <xf numFmtId="15" fontId="0" fillId="0" borderId="0" xfId="0" applyNumberFormat="1" applyFill="1"/>
    <xf numFmtId="0" fontId="4" fillId="3" borderId="5" xfId="0" applyFont="1" applyFill="1" applyBorder="1" applyAlignment="1">
      <alignment horizontal="center" vertical="center" wrapText="1"/>
    </xf>
    <xf numFmtId="3" fontId="4" fillId="3" borderId="5" xfId="0" applyNumberFormat="1" applyFont="1" applyFill="1" applyBorder="1" applyAlignment="1">
      <alignment horizontal="center" vertical="center" wrapText="1"/>
    </xf>
    <xf numFmtId="0" fontId="4" fillId="3" borderId="5" xfId="0" applyFont="1" applyFill="1" applyBorder="1" applyAlignment="1">
      <alignment horizontal="left" vertical="center" wrapText="1"/>
    </xf>
    <xf numFmtId="15" fontId="4" fillId="3" borderId="5" xfId="0" applyNumberFormat="1" applyFont="1" applyFill="1" applyBorder="1" applyAlignment="1">
      <alignment horizontal="center" vertical="center" wrapText="1"/>
    </xf>
    <xf numFmtId="0" fontId="4" fillId="3" borderId="5" xfId="0" applyFont="1" applyFill="1" applyBorder="1"/>
    <xf numFmtId="0" fontId="4" fillId="0" borderId="0" xfId="0" applyFont="1" applyFill="1" applyAlignment="1">
      <alignment horizontal="center" vertical="center" wrapText="1"/>
    </xf>
    <xf numFmtId="166" fontId="4" fillId="3" borderId="5" xfId="1" applyNumberFormat="1" applyFont="1" applyFill="1" applyBorder="1" applyAlignment="1">
      <alignment horizontal="center" vertical="center" wrapText="1"/>
    </xf>
    <xf numFmtId="0" fontId="0" fillId="0" borderId="5" xfId="0" applyFill="1" applyBorder="1" applyAlignment="1">
      <alignment wrapText="1"/>
    </xf>
    <xf numFmtId="0" fontId="0" fillId="3" borderId="5" xfId="0" applyFill="1" applyBorder="1" applyAlignment="1">
      <alignment horizontal="center" vertical="center"/>
    </xf>
    <xf numFmtId="166" fontId="4" fillId="0" borderId="5" xfId="1" applyNumberFormat="1" applyFont="1" applyFill="1" applyBorder="1" applyAlignment="1">
      <alignment horizontal="center" vertical="center" wrapText="1"/>
    </xf>
    <xf numFmtId="167" fontId="0" fillId="0" borderId="5" xfId="0" applyNumberFormat="1" applyFill="1" applyBorder="1"/>
    <xf numFmtId="14" fontId="4" fillId="0" borderId="5" xfId="0" applyNumberFormat="1" applyFont="1" applyFill="1" applyBorder="1"/>
    <xf numFmtId="0" fontId="3" fillId="0" borderId="0" xfId="0" applyFont="1" applyAlignment="1">
      <alignment horizontal="center" wrapText="1"/>
    </xf>
    <xf numFmtId="166" fontId="3" fillId="0" borderId="0" xfId="2" applyNumberFormat="1" applyFont="1"/>
    <xf numFmtId="0" fontId="3" fillId="0" borderId="0" xfId="0" applyFont="1" applyAlignment="1">
      <alignment horizontal="center"/>
    </xf>
    <xf numFmtId="0" fontId="8" fillId="0" borderId="7" xfId="0" applyFont="1" applyBorder="1" applyAlignment="1">
      <alignment horizontal="center" vertical="center" wrapText="1"/>
    </xf>
    <xf numFmtId="166" fontId="8" fillId="2" borderId="8" xfId="2" applyNumberFormat="1" applyFont="1" applyFill="1" applyBorder="1" applyAlignment="1">
      <alignment horizontal="center" vertical="center" wrapText="1"/>
    </xf>
    <xf numFmtId="0" fontId="8" fillId="2" borderId="8" xfId="0" applyFont="1" applyFill="1" applyBorder="1" applyAlignment="1">
      <alignment horizontal="center" wrapText="1"/>
    </xf>
    <xf numFmtId="166" fontId="4" fillId="3" borderId="5" xfId="2" applyNumberFormat="1" applyFont="1" applyFill="1" applyBorder="1" applyAlignment="1">
      <alignment horizontal="center" vertical="center" wrapText="1"/>
    </xf>
    <xf numFmtId="15" fontId="4" fillId="3" borderId="5" xfId="0" applyNumberFormat="1" applyFont="1" applyFill="1" applyBorder="1" applyAlignment="1">
      <alignment horizontal="center" wrapText="1"/>
    </xf>
    <xf numFmtId="0" fontId="4" fillId="0" borderId="5" xfId="0" applyFont="1" applyBorder="1" applyAlignment="1">
      <alignment horizontal="center" vertical="center" wrapText="1"/>
    </xf>
    <xf numFmtId="166" fontId="4" fillId="0" borderId="5" xfId="2" applyNumberFormat="1" applyFont="1" applyFill="1" applyBorder="1" applyAlignment="1">
      <alignment horizontal="center" vertical="center" wrapText="1"/>
    </xf>
    <xf numFmtId="0" fontId="4" fillId="0" borderId="5" xfId="0" applyFont="1" applyFill="1" applyBorder="1" applyAlignment="1">
      <alignment wrapText="1"/>
    </xf>
    <xf numFmtId="0" fontId="4" fillId="0" borderId="0" xfId="0" applyFont="1" applyFill="1" applyBorder="1" applyAlignment="1">
      <alignment horizontal="left" vertical="center" wrapText="1"/>
    </xf>
    <xf numFmtId="166" fontId="4" fillId="0" borderId="5" xfId="0" applyNumberFormat="1" applyFont="1" applyBorder="1" applyAlignment="1">
      <alignment horizontal="center" vertical="center"/>
    </xf>
    <xf numFmtId="166" fontId="4" fillId="0" borderId="5" xfId="0" applyNumberFormat="1" applyFont="1" applyBorder="1"/>
    <xf numFmtId="166" fontId="4" fillId="0" borderId="5" xfId="0" applyNumberFormat="1" applyFont="1" applyBorder="1" applyAlignment="1">
      <alignment vertical="center"/>
    </xf>
    <xf numFmtId="14" fontId="4" fillId="0" borderId="5" xfId="0" applyNumberFormat="1" applyFont="1" applyBorder="1"/>
    <xf numFmtId="0" fontId="4" fillId="0" borderId="10" xfId="0" applyFont="1" applyFill="1" applyBorder="1" applyAlignment="1">
      <alignment horizontal="center" vertical="center" wrapText="1"/>
    </xf>
    <xf numFmtId="0" fontId="4" fillId="0" borderId="10" xfId="0" applyFont="1" applyFill="1" applyBorder="1" applyAlignment="1">
      <alignment horizontal="left" vertical="center" wrapText="1"/>
    </xf>
    <xf numFmtId="166" fontId="4" fillId="0" borderId="0" xfId="0" applyNumberFormat="1" applyFont="1"/>
    <xf numFmtId="166" fontId="4" fillId="3" borderId="10" xfId="2" applyNumberFormat="1" applyFont="1" applyFill="1" applyBorder="1" applyAlignment="1">
      <alignment horizontal="center" vertical="center" wrapText="1"/>
    </xf>
    <xf numFmtId="166" fontId="4" fillId="0" borderId="5" xfId="0" applyNumberFormat="1" applyFont="1" applyFill="1" applyBorder="1"/>
    <xf numFmtId="0" fontId="9" fillId="0" borderId="0" xfId="0" applyFont="1" applyFill="1" applyAlignment="1">
      <alignment horizontal="center" wrapText="1"/>
    </xf>
    <xf numFmtId="15" fontId="4" fillId="0" borderId="5" xfId="0" applyNumberFormat="1" applyFont="1" applyBorder="1" applyAlignment="1">
      <alignment horizontal="center" vertical="center"/>
    </xf>
    <xf numFmtId="166" fontId="0" fillId="0" borderId="0" xfId="0" applyNumberFormat="1"/>
    <xf numFmtId="42" fontId="4" fillId="0" borderId="5" xfId="0" applyNumberFormat="1" applyFont="1" applyBorder="1"/>
    <xf numFmtId="166" fontId="0" fillId="0" borderId="5" xfId="0" applyNumberFormat="1" applyBorder="1"/>
    <xf numFmtId="42" fontId="4" fillId="0" borderId="5" xfId="0" applyNumberFormat="1" applyFont="1" applyFill="1" applyBorder="1"/>
    <xf numFmtId="166" fontId="4" fillId="0" borderId="0" xfId="0" applyNumberFormat="1" applyFont="1" applyFill="1"/>
    <xf numFmtId="167" fontId="4" fillId="0" borderId="5" xfId="0" applyNumberFormat="1" applyFont="1" applyFill="1" applyBorder="1"/>
    <xf numFmtId="166" fontId="0" fillId="0" borderId="5" xfId="0" applyNumberFormat="1" applyFill="1" applyBorder="1"/>
    <xf numFmtId="14" fontId="4" fillId="0" borderId="5" xfId="0" applyNumberFormat="1" applyFont="1" applyBorder="1" applyAlignment="1">
      <alignment vertical="center"/>
    </xf>
    <xf numFmtId="3" fontId="7" fillId="0" borderId="0" xfId="0" applyNumberFormat="1" applyFont="1"/>
    <xf numFmtId="0" fontId="4" fillId="0" borderId="11" xfId="0" applyFont="1" applyFill="1" applyBorder="1" applyAlignment="1">
      <alignment horizontal="center" vertical="center" wrapText="1"/>
    </xf>
    <xf numFmtId="0" fontId="4" fillId="0" borderId="9" xfId="0" applyFont="1" applyFill="1" applyBorder="1" applyAlignment="1">
      <alignment horizontal="center" vertical="center" wrapText="1"/>
    </xf>
    <xf numFmtId="14" fontId="4" fillId="0" borderId="5" xfId="0" applyNumberFormat="1" applyFont="1" applyBorder="1" applyAlignment="1">
      <alignment horizontal="center"/>
    </xf>
    <xf numFmtId="14" fontId="0" fillId="0" borderId="5" xfId="0" applyNumberFormat="1" applyBorder="1"/>
    <xf numFmtId="14" fontId="0" fillId="0" borderId="5" xfId="0" applyNumberFormat="1" applyBorder="1" applyAlignment="1">
      <alignment horizontal="center"/>
    </xf>
    <xf numFmtId="14" fontId="4" fillId="0" borderId="5" xfId="0" applyNumberFormat="1" applyFont="1" applyFill="1" applyBorder="1" applyAlignment="1"/>
    <xf numFmtId="14" fontId="4" fillId="3" borderId="5" xfId="0" applyNumberFormat="1" applyFont="1" applyFill="1" applyBorder="1" applyAlignment="1">
      <alignment horizontal="center" vertical="center" wrapText="1"/>
    </xf>
    <xf numFmtId="167" fontId="4" fillId="0" borderId="5" xfId="0" applyNumberFormat="1" applyFont="1" applyBorder="1"/>
    <xf numFmtId="166" fontId="4" fillId="0" borderId="5" xfId="0" applyNumberFormat="1" applyFont="1" applyBorder="1" applyAlignment="1">
      <alignment wrapText="1"/>
    </xf>
    <xf numFmtId="0" fontId="4" fillId="0" borderId="5" xfId="0" applyFont="1" applyBorder="1" applyAlignment="1">
      <alignment wrapText="1"/>
    </xf>
    <xf numFmtId="14" fontId="4" fillId="0" borderId="5" xfId="0" applyNumberFormat="1" applyFont="1" applyBorder="1" applyAlignment="1">
      <alignment wrapText="1"/>
    </xf>
    <xf numFmtId="0" fontId="0" fillId="0" borderId="0" xfId="0" applyAlignment="1">
      <alignment horizontal="center"/>
    </xf>
    <xf numFmtId="15" fontId="4" fillId="0" borderId="5" xfId="0" applyNumberFormat="1" applyFont="1" applyFill="1" applyBorder="1" applyAlignment="1">
      <alignment horizontal="center" wrapText="1"/>
    </xf>
    <xf numFmtId="0" fontId="9" fillId="0" borderId="5" xfId="0" applyFont="1" applyFill="1" applyBorder="1" applyAlignment="1">
      <alignment wrapText="1"/>
    </xf>
    <xf numFmtId="0" fontId="9" fillId="0" borderId="5" xfId="0" applyFont="1" applyFill="1" applyBorder="1" applyAlignment="1">
      <alignment horizontal="justify" vertical="center"/>
    </xf>
    <xf numFmtId="167" fontId="4" fillId="0" borderId="5" xfId="0" applyNumberFormat="1" applyFont="1" applyFill="1" applyBorder="1" applyAlignment="1">
      <alignment vertical="center"/>
    </xf>
    <xf numFmtId="14" fontId="4" fillId="0" borderId="5" xfId="0" applyNumberFormat="1" applyFont="1" applyFill="1" applyBorder="1" applyAlignment="1">
      <alignment vertical="center"/>
    </xf>
    <xf numFmtId="166" fontId="0" fillId="0" borderId="0" xfId="0" applyNumberFormat="1" applyFill="1"/>
    <xf numFmtId="166" fontId="4" fillId="0" borderId="5" xfId="0" applyNumberFormat="1" applyFont="1" applyFill="1" applyBorder="1" applyAlignment="1">
      <alignment horizontal="left" vertical="center"/>
    </xf>
    <xf numFmtId="166" fontId="4" fillId="0" borderId="5" xfId="0" applyNumberFormat="1" applyFont="1" applyFill="1" applyBorder="1" applyAlignment="1">
      <alignment horizontal="center" vertical="center"/>
    </xf>
    <xf numFmtId="166" fontId="4" fillId="0" borderId="5" xfId="0" applyNumberFormat="1" applyFont="1" applyFill="1" applyBorder="1" applyAlignment="1">
      <alignment horizontal="center"/>
    </xf>
    <xf numFmtId="166" fontId="4" fillId="0" borderId="5" xfId="0" applyNumberFormat="1" applyFont="1" applyFill="1" applyBorder="1" applyAlignment="1">
      <alignment vertical="center"/>
    </xf>
    <xf numFmtId="0" fontId="10" fillId="0" borderId="5" xfId="0" applyFont="1" applyFill="1" applyBorder="1" applyAlignment="1">
      <alignment wrapText="1"/>
    </xf>
    <xf numFmtId="166" fontId="10" fillId="0" borderId="5" xfId="0" applyNumberFormat="1" applyFont="1" applyFill="1" applyBorder="1"/>
    <xf numFmtId="15" fontId="4" fillId="0" borderId="5" xfId="0" applyNumberFormat="1" applyFont="1" applyFill="1" applyBorder="1"/>
    <xf numFmtId="0" fontId="4" fillId="3" borderId="0" xfId="0" applyFont="1" applyFill="1"/>
    <xf numFmtId="15" fontId="4" fillId="0" borderId="5" xfId="0" applyNumberFormat="1" applyFont="1" applyFill="1" applyBorder="1" applyAlignment="1">
      <alignment horizontal="right"/>
    </xf>
    <xf numFmtId="0" fontId="4" fillId="0" borderId="5" xfId="0" applyFont="1" applyFill="1" applyBorder="1" applyAlignment="1">
      <alignment vertical="center" wrapText="1"/>
    </xf>
    <xf numFmtId="0" fontId="4" fillId="0" borderId="1" xfId="0" applyFont="1" applyFill="1" applyBorder="1" applyAlignment="1">
      <alignment horizontal="center" vertical="center"/>
    </xf>
    <xf numFmtId="0" fontId="4" fillId="0" borderId="10" xfId="0" applyFont="1" applyFill="1" applyBorder="1"/>
    <xf numFmtId="0" fontId="11" fillId="0" borderId="5" xfId="0" applyFont="1" applyFill="1" applyBorder="1" applyAlignment="1">
      <alignment vertical="center" wrapText="1"/>
    </xf>
    <xf numFmtId="0" fontId="4" fillId="0" borderId="11" xfId="0" applyFont="1" applyFill="1" applyBorder="1"/>
    <xf numFmtId="0" fontId="4" fillId="0" borderId="0" xfId="0" quotePrefix="1" applyFont="1" applyFill="1"/>
    <xf numFmtId="167" fontId="4" fillId="0" borderId="5" xfId="1" applyNumberFormat="1" applyFont="1" applyFill="1" applyBorder="1" applyAlignment="1">
      <alignment horizontal="center" vertical="center" wrapText="1"/>
    </xf>
    <xf numFmtId="14" fontId="4" fillId="0" borderId="5" xfId="0" applyNumberFormat="1" applyFont="1" applyFill="1" applyBorder="1" applyAlignment="1">
      <alignment wrapText="1"/>
    </xf>
    <xf numFmtId="167" fontId="10" fillId="0" borderId="0" xfId="0" applyNumberFormat="1" applyFont="1" applyFill="1"/>
    <xf numFmtId="0" fontId="4" fillId="0" borderId="11" xfId="0" applyFont="1" applyFill="1" applyBorder="1" applyAlignment="1">
      <alignment horizontal="center" vertical="center"/>
    </xf>
    <xf numFmtId="167" fontId="4" fillId="0" borderId="11" xfId="0" applyNumberFormat="1" applyFont="1" applyFill="1" applyBorder="1"/>
    <xf numFmtId="15" fontId="4" fillId="0" borderId="11" xfId="0" applyNumberFormat="1" applyFont="1" applyFill="1" applyBorder="1"/>
    <xf numFmtId="0" fontId="11" fillId="0" borderId="5" xfId="0" applyFont="1" applyFill="1" applyBorder="1" applyAlignment="1">
      <alignment horizontal="center" vertical="center" wrapText="1"/>
    </xf>
    <xf numFmtId="14" fontId="0" fillId="0" borderId="0" xfId="0" applyNumberFormat="1"/>
    <xf numFmtId="0" fontId="0" fillId="0" borderId="0" xfId="0" applyBorder="1"/>
    <xf numFmtId="0" fontId="2" fillId="0" borderId="1" xfId="0" applyFont="1" applyBorder="1" applyAlignment="1">
      <alignment horizontal="center"/>
    </xf>
    <xf numFmtId="0" fontId="2" fillId="0" borderId="2" xfId="0" applyFont="1" applyBorder="1" applyAlignment="1">
      <alignment horizontal="center"/>
    </xf>
    <xf numFmtId="0" fontId="2" fillId="0" borderId="0" xfId="0" applyFont="1" applyBorder="1" applyAlignment="1">
      <alignment horizont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 xfId="0" applyFont="1" applyFill="1" applyBorder="1" applyAlignment="1">
      <alignment horizontal="center"/>
    </xf>
    <xf numFmtId="0" fontId="3" fillId="0" borderId="2" xfId="0" applyFont="1" applyFill="1" applyBorder="1" applyAlignment="1">
      <alignment horizontal="center"/>
    </xf>
    <xf numFmtId="0" fontId="2" fillId="0" borderId="0" xfId="0" applyFont="1" applyAlignment="1">
      <alignment horizontal="center"/>
    </xf>
  </cellXfs>
  <cellStyles count="3">
    <cellStyle name="Moneda [0]" xfId="1" builtinId="7"/>
    <cellStyle name="Moneda [0] 2"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29"/>
  <sheetViews>
    <sheetView zoomScale="70" zoomScaleNormal="70" workbookViewId="0">
      <pane ySplit="4" topLeftCell="A80" activePane="bottomLeft" state="frozen"/>
      <selection pane="bottomLeft" activeCell="I20" sqref="I20"/>
    </sheetView>
  </sheetViews>
  <sheetFormatPr baseColWidth="10" defaultRowHeight="15.75" x14ac:dyDescent="0.25"/>
  <cols>
    <col min="1" max="1" width="6.85546875" style="18" customWidth="1"/>
    <col min="2" max="2" width="18.140625" style="2" customWidth="1"/>
    <col min="3" max="3" width="19.7109375" style="19" customWidth="1"/>
    <col min="4" max="4" width="35.28515625" style="5" customWidth="1"/>
    <col min="5" max="5" width="19.5703125" style="20" customWidth="1"/>
    <col min="6" max="6" width="57.140625" style="20" customWidth="1"/>
    <col min="7" max="7" width="23" style="21" customWidth="1"/>
    <col min="8" max="8" width="17.85546875" style="2" customWidth="1"/>
    <col min="9" max="9" width="19.28515625" style="2" customWidth="1"/>
    <col min="10" max="10" width="17.28515625" style="2" customWidth="1"/>
    <col min="11" max="11" width="17.140625" style="2" customWidth="1"/>
    <col min="12" max="19" width="11.42578125" style="2"/>
    <col min="20" max="20" width="13.42578125" style="2" customWidth="1"/>
    <col min="21" max="16384" width="11.42578125" style="2"/>
  </cols>
  <sheetData>
    <row r="2" spans="1:11" ht="54" customHeight="1" x14ac:dyDescent="0.5">
      <c r="A2" s="154" t="s">
        <v>0</v>
      </c>
      <c r="B2" s="155"/>
      <c r="C2" s="155"/>
      <c r="D2" s="155"/>
      <c r="E2" s="155"/>
      <c r="F2" s="155"/>
      <c r="G2" s="155"/>
      <c r="H2" s="155"/>
      <c r="I2" s="155"/>
      <c r="J2" s="155"/>
      <c r="K2" s="155"/>
    </row>
    <row r="3" spans="1:11" ht="16.5" thickBot="1" x14ac:dyDescent="0.3">
      <c r="A3" s="3"/>
      <c r="B3" s="1"/>
      <c r="C3" s="4"/>
      <c r="E3" s="5"/>
      <c r="F3" s="5"/>
      <c r="G3" s="6"/>
      <c r="H3" s="1"/>
      <c r="I3" s="1"/>
      <c r="J3" s="1"/>
      <c r="K3" s="1"/>
    </row>
    <row r="4" spans="1:11" s="10" customFormat="1" ht="32.25" thickBot="1" x14ac:dyDescent="0.3">
      <c r="A4" s="7" t="s">
        <v>1</v>
      </c>
      <c r="B4" s="8" t="s">
        <v>2</v>
      </c>
      <c r="C4" s="8" t="s">
        <v>3</v>
      </c>
      <c r="D4" s="8" t="s">
        <v>4</v>
      </c>
      <c r="E4" s="8" t="s">
        <v>5</v>
      </c>
      <c r="F4" s="8" t="s">
        <v>6</v>
      </c>
      <c r="G4" s="9" t="s">
        <v>7</v>
      </c>
      <c r="H4" s="8" t="s">
        <v>8</v>
      </c>
      <c r="I4" s="8" t="s">
        <v>9</v>
      </c>
      <c r="J4" s="8" t="s">
        <v>10</v>
      </c>
      <c r="K4" s="8" t="s">
        <v>11</v>
      </c>
    </row>
    <row r="5" spans="1:11" s="11" customFormat="1" ht="63" x14ac:dyDescent="0.25">
      <c r="A5" s="22">
        <v>1</v>
      </c>
      <c r="B5" s="22" t="s">
        <v>12</v>
      </c>
      <c r="C5" s="22"/>
      <c r="D5" s="22" t="s">
        <v>13</v>
      </c>
      <c r="E5" s="22" t="s">
        <v>14</v>
      </c>
      <c r="F5" s="23" t="s">
        <v>15</v>
      </c>
      <c r="G5" s="24">
        <v>7035224000</v>
      </c>
      <c r="H5" s="22" t="s">
        <v>16</v>
      </c>
      <c r="I5" s="25">
        <v>43832</v>
      </c>
      <c r="J5" s="25">
        <v>43832</v>
      </c>
      <c r="K5" s="25">
        <v>44196</v>
      </c>
    </row>
    <row r="6" spans="1:11" s="11" customFormat="1" ht="63" x14ac:dyDescent="0.25">
      <c r="A6" s="22">
        <v>2</v>
      </c>
      <c r="B6" s="22" t="s">
        <v>17</v>
      </c>
      <c r="C6" s="22"/>
      <c r="D6" s="22" t="s">
        <v>18</v>
      </c>
      <c r="E6" s="22" t="s">
        <v>19</v>
      </c>
      <c r="F6" s="23" t="s">
        <v>20</v>
      </c>
      <c r="G6" s="24">
        <v>850000000</v>
      </c>
      <c r="H6" s="22" t="s">
        <v>16</v>
      </c>
      <c r="I6" s="25">
        <v>43832</v>
      </c>
      <c r="J6" s="25">
        <v>43832</v>
      </c>
      <c r="K6" s="25">
        <v>44196</v>
      </c>
    </row>
    <row r="7" spans="1:11" s="11" customFormat="1" ht="63" x14ac:dyDescent="0.25">
      <c r="A7" s="22">
        <v>3</v>
      </c>
      <c r="B7" s="22" t="s">
        <v>21</v>
      </c>
      <c r="C7" s="22"/>
      <c r="D7" s="22" t="s">
        <v>22</v>
      </c>
      <c r="E7" s="22" t="s">
        <v>23</v>
      </c>
      <c r="F7" s="23" t="s">
        <v>24</v>
      </c>
      <c r="G7" s="24">
        <v>250000000</v>
      </c>
      <c r="H7" s="22" t="s">
        <v>16</v>
      </c>
      <c r="I7" s="25">
        <v>43832</v>
      </c>
      <c r="J7" s="25">
        <v>43832</v>
      </c>
      <c r="K7" s="25">
        <v>44196</v>
      </c>
    </row>
    <row r="8" spans="1:11" s="11" customFormat="1" ht="63" x14ac:dyDescent="0.25">
      <c r="A8" s="22">
        <v>4</v>
      </c>
      <c r="B8" s="22" t="s">
        <v>25</v>
      </c>
      <c r="C8" s="22"/>
      <c r="D8" s="22" t="s">
        <v>26</v>
      </c>
      <c r="E8" s="22" t="s">
        <v>27</v>
      </c>
      <c r="F8" s="23" t="s">
        <v>28</v>
      </c>
      <c r="G8" s="24">
        <v>23250000</v>
      </c>
      <c r="H8" s="22" t="s">
        <v>29</v>
      </c>
      <c r="I8" s="25">
        <v>43840</v>
      </c>
      <c r="J8" s="25">
        <v>43840</v>
      </c>
      <c r="K8" s="25">
        <v>43931</v>
      </c>
    </row>
    <row r="9" spans="1:11" s="11" customFormat="1" ht="63" x14ac:dyDescent="0.25">
      <c r="A9" s="22">
        <v>5</v>
      </c>
      <c r="B9" s="22" t="s">
        <v>30</v>
      </c>
      <c r="C9" s="22"/>
      <c r="D9" s="22" t="s">
        <v>31</v>
      </c>
      <c r="E9" s="26">
        <v>1065863342</v>
      </c>
      <c r="F9" s="23" t="s">
        <v>32</v>
      </c>
      <c r="G9" s="24">
        <v>5250000</v>
      </c>
      <c r="H9" s="22" t="s">
        <v>29</v>
      </c>
      <c r="I9" s="25">
        <v>43840</v>
      </c>
      <c r="J9" s="25">
        <v>43840</v>
      </c>
      <c r="K9" s="25">
        <v>43931</v>
      </c>
    </row>
    <row r="10" spans="1:11" s="11" customFormat="1" ht="63" x14ac:dyDescent="0.25">
      <c r="A10" s="22">
        <v>6</v>
      </c>
      <c r="B10" s="22" t="s">
        <v>33</v>
      </c>
      <c r="C10" s="22"/>
      <c r="D10" s="22" t="s">
        <v>34</v>
      </c>
      <c r="E10" s="27" t="s">
        <v>35</v>
      </c>
      <c r="F10" s="23" t="s">
        <v>36</v>
      </c>
      <c r="G10" s="24">
        <v>2075000</v>
      </c>
      <c r="H10" s="22" t="s">
        <v>29</v>
      </c>
      <c r="I10" s="25">
        <v>43840</v>
      </c>
      <c r="J10" s="25">
        <v>43840</v>
      </c>
      <c r="K10" s="25">
        <v>43931</v>
      </c>
    </row>
    <row r="11" spans="1:11" s="11" customFormat="1" ht="63" x14ac:dyDescent="0.25">
      <c r="A11" s="22">
        <v>7</v>
      </c>
      <c r="B11" s="22" t="s">
        <v>37</v>
      </c>
      <c r="C11" s="22"/>
      <c r="D11" s="22" t="s">
        <v>38</v>
      </c>
      <c r="E11" s="28" t="s">
        <v>39</v>
      </c>
      <c r="F11" s="23" t="s">
        <v>40</v>
      </c>
      <c r="G11" s="24">
        <v>68000000</v>
      </c>
      <c r="H11" s="22" t="s">
        <v>41</v>
      </c>
      <c r="I11" s="25">
        <v>43843</v>
      </c>
      <c r="J11" s="25">
        <v>43854</v>
      </c>
      <c r="K11" s="25">
        <v>43975</v>
      </c>
    </row>
    <row r="12" spans="1:11" s="11" customFormat="1" ht="94.5" x14ac:dyDescent="0.25">
      <c r="A12" s="22">
        <v>8</v>
      </c>
      <c r="B12" s="22" t="s">
        <v>42</v>
      </c>
      <c r="C12" s="22"/>
      <c r="D12" s="22" t="s">
        <v>43</v>
      </c>
      <c r="E12" s="28" t="s">
        <v>44</v>
      </c>
      <c r="F12" s="23" t="s">
        <v>45</v>
      </c>
      <c r="G12" s="24">
        <v>14550000</v>
      </c>
      <c r="H12" s="22" t="s">
        <v>29</v>
      </c>
      <c r="I12" s="25">
        <v>43843</v>
      </c>
      <c r="J12" s="25">
        <v>43843</v>
      </c>
      <c r="K12" s="25">
        <v>43934</v>
      </c>
    </row>
    <row r="13" spans="1:11" s="11" customFormat="1" ht="78.75" x14ac:dyDescent="0.25">
      <c r="A13" s="22">
        <v>9</v>
      </c>
      <c r="B13" s="22" t="s">
        <v>46</v>
      </c>
      <c r="C13" s="22" t="s">
        <v>47</v>
      </c>
      <c r="D13" s="22" t="s">
        <v>48</v>
      </c>
      <c r="E13" s="28" t="s">
        <v>49</v>
      </c>
      <c r="F13" s="23" t="s">
        <v>50</v>
      </c>
      <c r="G13" s="24">
        <v>48000000</v>
      </c>
      <c r="H13" s="22" t="s">
        <v>51</v>
      </c>
      <c r="I13" s="25">
        <v>43843</v>
      </c>
      <c r="J13" s="25">
        <v>43843</v>
      </c>
      <c r="K13" s="25">
        <v>44178</v>
      </c>
    </row>
    <row r="14" spans="1:11" s="11" customFormat="1" ht="63" x14ac:dyDescent="0.25">
      <c r="A14" s="22">
        <v>10</v>
      </c>
      <c r="B14" s="22" t="s">
        <v>52</v>
      </c>
      <c r="C14" s="22"/>
      <c r="D14" s="22" t="s">
        <v>53</v>
      </c>
      <c r="E14" s="28" t="s">
        <v>54</v>
      </c>
      <c r="F14" s="23" t="s">
        <v>55</v>
      </c>
      <c r="G14" s="24">
        <v>83000000</v>
      </c>
      <c r="H14" s="22" t="s">
        <v>56</v>
      </c>
      <c r="I14" s="25">
        <v>43843</v>
      </c>
      <c r="J14" s="25">
        <v>43843</v>
      </c>
      <c r="K14" s="25">
        <v>44196</v>
      </c>
    </row>
    <row r="15" spans="1:11" s="11" customFormat="1" ht="47.25" x14ac:dyDescent="0.25">
      <c r="A15" s="22">
        <v>11</v>
      </c>
      <c r="B15" s="22" t="s">
        <v>57</v>
      </c>
      <c r="C15" s="22"/>
      <c r="D15" s="22" t="s">
        <v>58</v>
      </c>
      <c r="E15" s="28" t="s">
        <v>59</v>
      </c>
      <c r="F15" s="23" t="s">
        <v>60</v>
      </c>
      <c r="G15" s="24">
        <v>107000000</v>
      </c>
      <c r="H15" s="22" t="s">
        <v>61</v>
      </c>
      <c r="I15" s="25">
        <v>43854</v>
      </c>
      <c r="J15" s="25">
        <v>43861</v>
      </c>
      <c r="K15" s="25">
        <v>44043</v>
      </c>
    </row>
    <row r="16" spans="1:11" s="11" customFormat="1" ht="63" x14ac:dyDescent="0.25">
      <c r="A16" s="22">
        <v>12</v>
      </c>
      <c r="B16" s="22" t="s">
        <v>62</v>
      </c>
      <c r="C16" s="22"/>
      <c r="D16" s="22" t="s">
        <v>63</v>
      </c>
      <c r="E16" s="28" t="s">
        <v>64</v>
      </c>
      <c r="F16" s="23" t="s">
        <v>65</v>
      </c>
      <c r="G16" s="24">
        <v>45000000</v>
      </c>
      <c r="H16" s="22" t="s">
        <v>51</v>
      </c>
      <c r="I16" s="25">
        <v>43860</v>
      </c>
      <c r="J16" s="25">
        <v>43860</v>
      </c>
      <c r="K16" s="25">
        <v>44196</v>
      </c>
    </row>
    <row r="17" spans="1:11" s="11" customFormat="1" ht="66" customHeight="1" x14ac:dyDescent="0.25">
      <c r="A17" s="22">
        <v>13</v>
      </c>
      <c r="B17" s="22" t="s">
        <v>66</v>
      </c>
      <c r="C17" s="22"/>
      <c r="D17" s="22" t="s">
        <v>67</v>
      </c>
      <c r="E17" s="28" t="s">
        <v>68</v>
      </c>
      <c r="F17" s="23" t="s">
        <v>36</v>
      </c>
      <c r="G17" s="24">
        <v>6000000</v>
      </c>
      <c r="H17" s="22" t="s">
        <v>69</v>
      </c>
      <c r="I17" s="25">
        <v>43966</v>
      </c>
      <c r="J17" s="25">
        <v>43966</v>
      </c>
      <c r="K17" s="25">
        <v>44196</v>
      </c>
    </row>
    <row r="18" spans="1:11" s="11" customFormat="1" ht="66" customHeight="1" x14ac:dyDescent="0.25">
      <c r="A18" s="22">
        <v>14</v>
      </c>
      <c r="B18" s="22" t="s">
        <v>70</v>
      </c>
      <c r="C18" s="22"/>
      <c r="D18" s="22" t="s">
        <v>71</v>
      </c>
      <c r="E18" s="29">
        <v>4984335</v>
      </c>
      <c r="F18" s="23" t="s">
        <v>28</v>
      </c>
      <c r="G18" s="24">
        <v>60000000</v>
      </c>
      <c r="H18" s="22" t="s">
        <v>69</v>
      </c>
      <c r="I18" s="25">
        <v>43966</v>
      </c>
      <c r="J18" s="25">
        <v>43966</v>
      </c>
      <c r="K18" s="25">
        <v>44196</v>
      </c>
    </row>
    <row r="19" spans="1:11" s="11" customFormat="1" ht="61.5" customHeight="1" x14ac:dyDescent="0.25">
      <c r="A19" s="22">
        <v>15</v>
      </c>
      <c r="B19" s="22" t="s">
        <v>72</v>
      </c>
      <c r="C19" s="22"/>
      <c r="D19" s="22" t="s">
        <v>73</v>
      </c>
      <c r="E19" s="28" t="s">
        <v>74</v>
      </c>
      <c r="F19" s="23" t="s">
        <v>32</v>
      </c>
      <c r="G19" s="24">
        <v>55000000</v>
      </c>
      <c r="H19" s="22" t="s">
        <v>75</v>
      </c>
      <c r="I19" s="25">
        <v>43973</v>
      </c>
      <c r="J19" s="25">
        <v>43973</v>
      </c>
      <c r="K19" s="25">
        <v>44196</v>
      </c>
    </row>
    <row r="20" spans="1:11" s="11" customFormat="1" ht="96" customHeight="1" x14ac:dyDescent="0.25">
      <c r="A20" s="22">
        <v>16</v>
      </c>
      <c r="B20" s="22" t="s">
        <v>76</v>
      </c>
      <c r="C20" s="22"/>
      <c r="D20" s="22" t="s">
        <v>77</v>
      </c>
      <c r="E20" s="29">
        <v>52898421</v>
      </c>
      <c r="F20" s="23" t="s">
        <v>78</v>
      </c>
      <c r="G20" s="24">
        <v>40000000</v>
      </c>
      <c r="H20" s="22" t="s">
        <v>79</v>
      </c>
      <c r="I20" s="25">
        <v>43983</v>
      </c>
      <c r="J20" s="25">
        <v>43983</v>
      </c>
      <c r="K20" s="25">
        <v>44196</v>
      </c>
    </row>
    <row r="21" spans="1:11" s="11" customFormat="1" ht="81.75" customHeight="1" x14ac:dyDescent="0.25">
      <c r="A21" s="22">
        <v>17</v>
      </c>
      <c r="B21" s="22" t="s">
        <v>80</v>
      </c>
      <c r="C21" s="22" t="s">
        <v>81</v>
      </c>
      <c r="D21" s="22" t="s">
        <v>82</v>
      </c>
      <c r="E21" s="29">
        <v>37336309</v>
      </c>
      <c r="F21" s="23" t="s">
        <v>55</v>
      </c>
      <c r="G21" s="24">
        <v>35000000</v>
      </c>
      <c r="H21" s="22" t="s">
        <v>83</v>
      </c>
      <c r="I21" s="25">
        <v>44025</v>
      </c>
      <c r="J21" s="25">
        <v>44025</v>
      </c>
      <c r="K21" s="25">
        <v>44196</v>
      </c>
    </row>
    <row r="22" spans="1:11" s="11" customFormat="1" ht="81.75" customHeight="1" x14ac:dyDescent="0.25">
      <c r="A22" s="22">
        <v>18</v>
      </c>
      <c r="B22" s="22" t="s">
        <v>84</v>
      </c>
      <c r="C22" s="22" t="s">
        <v>85</v>
      </c>
      <c r="D22" s="22" t="s">
        <v>86</v>
      </c>
      <c r="E22" s="29" t="s">
        <v>87</v>
      </c>
      <c r="F22" s="23" t="s">
        <v>88</v>
      </c>
      <c r="G22" s="24">
        <v>20000000</v>
      </c>
      <c r="H22" s="22" t="s">
        <v>83</v>
      </c>
      <c r="I22" s="25">
        <v>44025</v>
      </c>
      <c r="J22" s="25">
        <v>44025</v>
      </c>
      <c r="K22" s="25">
        <v>44196</v>
      </c>
    </row>
    <row r="23" spans="1:11" s="11" customFormat="1" ht="80.25" customHeight="1" x14ac:dyDescent="0.25">
      <c r="A23" s="22">
        <v>19</v>
      </c>
      <c r="B23" s="22" t="s">
        <v>89</v>
      </c>
      <c r="C23" s="22"/>
      <c r="D23" s="22" t="s">
        <v>58</v>
      </c>
      <c r="E23" s="28" t="s">
        <v>59</v>
      </c>
      <c r="F23" s="23" t="s">
        <v>60</v>
      </c>
      <c r="G23" s="24">
        <v>100000000</v>
      </c>
      <c r="H23" s="22" t="s">
        <v>90</v>
      </c>
      <c r="I23" s="25">
        <v>44026</v>
      </c>
      <c r="J23" s="25">
        <v>44026</v>
      </c>
      <c r="K23" s="25">
        <v>44196</v>
      </c>
    </row>
    <row r="24" spans="1:11" s="11" customFormat="1" ht="96" customHeight="1" x14ac:dyDescent="0.25">
      <c r="A24" s="22">
        <v>20</v>
      </c>
      <c r="B24" s="22" t="s">
        <v>91</v>
      </c>
      <c r="C24" s="22"/>
      <c r="D24" s="22" t="s">
        <v>92</v>
      </c>
      <c r="E24" s="28" t="s">
        <v>93</v>
      </c>
      <c r="F24" s="23" t="s">
        <v>94</v>
      </c>
      <c r="G24" s="24">
        <v>15660000</v>
      </c>
      <c r="H24" s="22" t="s">
        <v>95</v>
      </c>
      <c r="I24" s="25">
        <v>44048</v>
      </c>
      <c r="J24" s="25">
        <v>44048</v>
      </c>
      <c r="K24" s="25">
        <v>44063</v>
      </c>
    </row>
    <row r="25" spans="1:11" s="11" customFormat="1" ht="96" customHeight="1" x14ac:dyDescent="0.25">
      <c r="A25" s="22">
        <v>21</v>
      </c>
      <c r="B25" s="22" t="s">
        <v>96</v>
      </c>
      <c r="C25" s="22"/>
      <c r="D25" s="22" t="s">
        <v>97</v>
      </c>
      <c r="E25" s="28" t="s">
        <v>98</v>
      </c>
      <c r="F25" s="23" t="s">
        <v>99</v>
      </c>
      <c r="G25" s="24">
        <v>52943100</v>
      </c>
      <c r="H25" s="22" t="s">
        <v>100</v>
      </c>
      <c r="I25" s="25">
        <v>44084</v>
      </c>
      <c r="J25" s="25">
        <v>44084</v>
      </c>
      <c r="K25" s="25">
        <v>44114</v>
      </c>
    </row>
    <row r="26" spans="1:11" s="11" customFormat="1" ht="96" customHeight="1" x14ac:dyDescent="0.25">
      <c r="A26" s="22">
        <v>22</v>
      </c>
      <c r="B26" s="22" t="s">
        <v>101</v>
      </c>
      <c r="C26" s="22"/>
      <c r="D26" s="22" t="s">
        <v>38</v>
      </c>
      <c r="E26" s="28" t="s">
        <v>102</v>
      </c>
      <c r="F26" s="23" t="s">
        <v>103</v>
      </c>
      <c r="G26" s="24">
        <v>25000000</v>
      </c>
      <c r="H26" s="22" t="s">
        <v>104</v>
      </c>
      <c r="I26" s="25">
        <v>44084</v>
      </c>
      <c r="J26" s="25">
        <v>44084</v>
      </c>
      <c r="K26" s="25">
        <v>44196</v>
      </c>
    </row>
    <row r="27" spans="1:11" s="11" customFormat="1" ht="78.75" x14ac:dyDescent="0.25">
      <c r="A27" s="22">
        <v>23</v>
      </c>
      <c r="B27" s="22" t="s">
        <v>105</v>
      </c>
      <c r="C27" s="22"/>
      <c r="D27" s="22" t="s">
        <v>22</v>
      </c>
      <c r="E27" s="22" t="s">
        <v>23</v>
      </c>
      <c r="F27" s="23" t="s">
        <v>106</v>
      </c>
      <c r="G27" s="24">
        <v>153000000</v>
      </c>
      <c r="H27" s="22" t="s">
        <v>16</v>
      </c>
      <c r="I27" s="25">
        <v>43832</v>
      </c>
      <c r="J27" s="25">
        <v>43832</v>
      </c>
      <c r="K27" s="25">
        <v>44196</v>
      </c>
    </row>
    <row r="28" spans="1:11" s="11" customFormat="1" ht="110.25" x14ac:dyDescent="0.25">
      <c r="A28" s="22">
        <v>24</v>
      </c>
      <c r="B28" s="22" t="s">
        <v>107</v>
      </c>
      <c r="C28" s="22"/>
      <c r="D28" s="22" t="s">
        <v>108</v>
      </c>
      <c r="E28" s="22" t="s">
        <v>109</v>
      </c>
      <c r="F28" s="23" t="s">
        <v>110</v>
      </c>
      <c r="G28" s="24">
        <v>456277092</v>
      </c>
      <c r="H28" s="22" t="s">
        <v>16</v>
      </c>
      <c r="I28" s="25">
        <v>43832</v>
      </c>
      <c r="J28" s="25">
        <v>43832</v>
      </c>
      <c r="K28" s="25">
        <v>44196</v>
      </c>
    </row>
    <row r="29" spans="1:11" s="11" customFormat="1" ht="63" x14ac:dyDescent="0.25">
      <c r="A29" s="22">
        <v>25</v>
      </c>
      <c r="B29" s="22" t="s">
        <v>111</v>
      </c>
      <c r="C29" s="22"/>
      <c r="D29" s="22" t="s">
        <v>112</v>
      </c>
      <c r="E29" s="22" t="s">
        <v>113</v>
      </c>
      <c r="F29" s="23" t="s">
        <v>114</v>
      </c>
      <c r="G29" s="24">
        <v>78000000</v>
      </c>
      <c r="H29" s="22" t="s">
        <v>16</v>
      </c>
      <c r="I29" s="25">
        <v>43832</v>
      </c>
      <c r="J29" s="25">
        <v>43832</v>
      </c>
      <c r="K29" s="25">
        <v>44196</v>
      </c>
    </row>
    <row r="30" spans="1:11" s="11" customFormat="1" ht="78.75" x14ac:dyDescent="0.25">
      <c r="A30" s="22">
        <v>26</v>
      </c>
      <c r="B30" s="22" t="s">
        <v>115</v>
      </c>
      <c r="C30" s="22" t="s">
        <v>116</v>
      </c>
      <c r="D30" s="22" t="s">
        <v>117</v>
      </c>
      <c r="E30" s="22" t="s">
        <v>118</v>
      </c>
      <c r="F30" s="23" t="s">
        <v>119</v>
      </c>
      <c r="G30" s="24">
        <v>71000000</v>
      </c>
      <c r="H30" s="22" t="s">
        <v>120</v>
      </c>
      <c r="I30" s="25">
        <v>43833</v>
      </c>
      <c r="J30" s="25">
        <v>43833</v>
      </c>
      <c r="K30" s="25">
        <v>44183</v>
      </c>
    </row>
    <row r="31" spans="1:11" s="11" customFormat="1" ht="94.5" x14ac:dyDescent="0.25">
      <c r="A31" s="22">
        <v>27</v>
      </c>
      <c r="B31" s="22" t="s">
        <v>121</v>
      </c>
      <c r="C31" s="22"/>
      <c r="D31" s="22" t="s">
        <v>122</v>
      </c>
      <c r="E31" s="26" t="s">
        <v>123</v>
      </c>
      <c r="F31" s="23" t="s">
        <v>124</v>
      </c>
      <c r="G31" s="24">
        <v>16200000</v>
      </c>
      <c r="H31" s="22" t="s">
        <v>29</v>
      </c>
      <c r="I31" s="25">
        <v>43843</v>
      </c>
      <c r="J31" s="25">
        <v>43843</v>
      </c>
      <c r="K31" s="25">
        <v>43934</v>
      </c>
    </row>
    <row r="32" spans="1:11" s="11" customFormat="1" ht="47.25" x14ac:dyDescent="0.25">
      <c r="A32" s="22">
        <v>28</v>
      </c>
      <c r="B32" s="22" t="s">
        <v>125</v>
      </c>
      <c r="C32" s="22"/>
      <c r="D32" s="22" t="s">
        <v>126</v>
      </c>
      <c r="E32" s="22" t="s">
        <v>127</v>
      </c>
      <c r="F32" s="23" t="s">
        <v>128</v>
      </c>
      <c r="G32" s="24">
        <v>5200000</v>
      </c>
      <c r="H32" s="22" t="s">
        <v>129</v>
      </c>
      <c r="I32" s="25">
        <v>43843</v>
      </c>
      <c r="J32" s="25">
        <v>43843</v>
      </c>
      <c r="K32" s="25">
        <v>44196</v>
      </c>
    </row>
    <row r="33" spans="1:11" s="11" customFormat="1" ht="126" x14ac:dyDescent="0.25">
      <c r="A33" s="22">
        <v>29</v>
      </c>
      <c r="B33" s="22" t="s">
        <v>130</v>
      </c>
      <c r="C33" s="22"/>
      <c r="D33" s="22" t="s">
        <v>131</v>
      </c>
      <c r="E33" s="22" t="s">
        <v>132</v>
      </c>
      <c r="F33" s="23" t="s">
        <v>133</v>
      </c>
      <c r="G33" s="24">
        <v>64960000</v>
      </c>
      <c r="H33" s="22" t="s">
        <v>129</v>
      </c>
      <c r="I33" s="25">
        <v>43843</v>
      </c>
      <c r="J33" s="25">
        <v>43843</v>
      </c>
      <c r="K33" s="25">
        <v>44196</v>
      </c>
    </row>
    <row r="34" spans="1:11" s="11" customFormat="1" ht="63" x14ac:dyDescent="0.25">
      <c r="A34" s="22">
        <v>30</v>
      </c>
      <c r="B34" s="22" t="s">
        <v>134</v>
      </c>
      <c r="C34" s="22"/>
      <c r="D34" s="22" t="s">
        <v>135</v>
      </c>
      <c r="E34" s="22" t="s">
        <v>136</v>
      </c>
      <c r="F34" s="23" t="s">
        <v>137</v>
      </c>
      <c r="G34" s="24">
        <v>3000000</v>
      </c>
      <c r="H34" s="22" t="s">
        <v>29</v>
      </c>
      <c r="I34" s="25">
        <v>43853</v>
      </c>
      <c r="J34" s="25">
        <v>43853</v>
      </c>
      <c r="K34" s="25">
        <v>43944</v>
      </c>
    </row>
    <row r="35" spans="1:11" s="11" customFormat="1" ht="157.5" x14ac:dyDescent="0.25">
      <c r="A35" s="22">
        <v>31</v>
      </c>
      <c r="B35" s="22" t="s">
        <v>138</v>
      </c>
      <c r="C35" s="22" t="s">
        <v>139</v>
      </c>
      <c r="D35" s="22" t="s">
        <v>140</v>
      </c>
      <c r="E35" s="22" t="s">
        <v>141</v>
      </c>
      <c r="F35" s="23" t="s">
        <v>142</v>
      </c>
      <c r="G35" s="24">
        <v>45000000</v>
      </c>
      <c r="H35" s="22" t="s">
        <v>61</v>
      </c>
      <c r="I35" s="25">
        <v>43916</v>
      </c>
      <c r="J35" s="25">
        <v>43916</v>
      </c>
      <c r="K35" s="30">
        <v>44196</v>
      </c>
    </row>
    <row r="36" spans="1:11" s="11" customFormat="1" ht="141.75" x14ac:dyDescent="0.25">
      <c r="A36" s="22">
        <v>32</v>
      </c>
      <c r="B36" s="22" t="s">
        <v>143</v>
      </c>
      <c r="C36" s="26" t="s">
        <v>144</v>
      </c>
      <c r="D36" s="22" t="s">
        <v>145</v>
      </c>
      <c r="E36" s="22" t="s">
        <v>146</v>
      </c>
      <c r="F36" s="23" t="s">
        <v>147</v>
      </c>
      <c r="G36" s="24">
        <v>39088980</v>
      </c>
      <c r="H36" s="22" t="s">
        <v>148</v>
      </c>
      <c r="I36" s="25">
        <v>43916</v>
      </c>
      <c r="J36" s="25">
        <v>43917</v>
      </c>
      <c r="K36" s="25">
        <v>44192</v>
      </c>
    </row>
    <row r="37" spans="1:11" s="11" customFormat="1" ht="63" x14ac:dyDescent="0.25">
      <c r="A37" s="22">
        <v>33</v>
      </c>
      <c r="B37" s="22" t="s">
        <v>149</v>
      </c>
      <c r="C37" s="22"/>
      <c r="D37" s="22" t="s">
        <v>150</v>
      </c>
      <c r="E37" s="22" t="s">
        <v>151</v>
      </c>
      <c r="F37" s="23" t="s">
        <v>152</v>
      </c>
      <c r="G37" s="24">
        <v>7140000</v>
      </c>
      <c r="H37" s="22" t="s">
        <v>153</v>
      </c>
      <c r="I37" s="25">
        <v>43916</v>
      </c>
      <c r="J37" s="25">
        <v>43916</v>
      </c>
      <c r="K37" s="25">
        <v>43921</v>
      </c>
    </row>
    <row r="38" spans="1:11" s="11" customFormat="1" ht="63.75" customHeight="1" x14ac:dyDescent="0.25">
      <c r="A38" s="22">
        <v>34</v>
      </c>
      <c r="B38" s="22" t="s">
        <v>154</v>
      </c>
      <c r="C38" s="22"/>
      <c r="D38" s="22" t="s">
        <v>155</v>
      </c>
      <c r="E38" s="22" t="s">
        <v>156</v>
      </c>
      <c r="F38" s="23" t="s">
        <v>137</v>
      </c>
      <c r="G38" s="24">
        <v>9000000</v>
      </c>
      <c r="H38" s="22" t="s">
        <v>69</v>
      </c>
      <c r="I38" s="25">
        <v>43966</v>
      </c>
      <c r="J38" s="25">
        <v>43966</v>
      </c>
      <c r="K38" s="25">
        <v>44196</v>
      </c>
    </row>
    <row r="39" spans="1:11" s="11" customFormat="1" ht="78" customHeight="1" x14ac:dyDescent="0.25">
      <c r="A39" s="22">
        <v>35</v>
      </c>
      <c r="B39" s="22" t="s">
        <v>157</v>
      </c>
      <c r="C39" s="22" t="s">
        <v>158</v>
      </c>
      <c r="D39" s="22" t="s">
        <v>159</v>
      </c>
      <c r="E39" s="26">
        <v>18919276</v>
      </c>
      <c r="F39" s="23" t="s">
        <v>124</v>
      </c>
      <c r="G39" s="24">
        <v>35000000</v>
      </c>
      <c r="H39" s="22" t="s">
        <v>160</v>
      </c>
      <c r="I39" s="25">
        <v>43985</v>
      </c>
      <c r="J39" s="25">
        <v>43985</v>
      </c>
      <c r="K39" s="25">
        <v>44196</v>
      </c>
    </row>
    <row r="40" spans="1:11" s="11" customFormat="1" ht="102" customHeight="1" x14ac:dyDescent="0.25">
      <c r="A40" s="22">
        <v>36</v>
      </c>
      <c r="B40" s="22" t="s">
        <v>161</v>
      </c>
      <c r="C40" s="22" t="s">
        <v>162</v>
      </c>
      <c r="D40" s="22" t="s">
        <v>163</v>
      </c>
      <c r="E40" s="26">
        <v>91533011</v>
      </c>
      <c r="F40" s="23" t="s">
        <v>164</v>
      </c>
      <c r="G40" s="24">
        <v>40000000</v>
      </c>
      <c r="H40" s="22" t="s">
        <v>83</v>
      </c>
      <c r="I40" s="25">
        <v>44025</v>
      </c>
      <c r="J40" s="25">
        <v>44025</v>
      </c>
      <c r="K40" s="25">
        <v>44196</v>
      </c>
    </row>
    <row r="41" spans="1:11" s="11" customFormat="1" ht="102" customHeight="1" x14ac:dyDescent="0.25">
      <c r="A41" s="22">
        <v>37</v>
      </c>
      <c r="B41" s="22" t="s">
        <v>165</v>
      </c>
      <c r="C41" s="22"/>
      <c r="D41" s="22" t="s">
        <v>150</v>
      </c>
      <c r="E41" s="26" t="s">
        <v>166</v>
      </c>
      <c r="F41" s="23" t="s">
        <v>167</v>
      </c>
      <c r="G41" s="24">
        <v>3800000</v>
      </c>
      <c r="H41" s="22" t="s">
        <v>41</v>
      </c>
      <c r="I41" s="25">
        <v>44048</v>
      </c>
      <c r="J41" s="25">
        <v>44064</v>
      </c>
      <c r="K41" s="25">
        <v>44186</v>
      </c>
    </row>
    <row r="42" spans="1:11" s="11" customFormat="1" ht="134.25" customHeight="1" x14ac:dyDescent="0.25">
      <c r="A42" s="22">
        <v>38</v>
      </c>
      <c r="B42" s="22" t="s">
        <v>168</v>
      </c>
      <c r="C42" s="22"/>
      <c r="D42" s="22" t="s">
        <v>169</v>
      </c>
      <c r="E42" s="26" t="s">
        <v>170</v>
      </c>
      <c r="F42" s="23" t="s">
        <v>171</v>
      </c>
      <c r="G42" s="24">
        <v>4760000</v>
      </c>
      <c r="H42" s="22" t="s">
        <v>172</v>
      </c>
      <c r="I42" s="25">
        <v>44105</v>
      </c>
      <c r="J42" s="25">
        <v>44105</v>
      </c>
      <c r="K42" s="25">
        <v>44112</v>
      </c>
    </row>
    <row r="43" spans="1:11" s="11" customFormat="1" ht="102" customHeight="1" x14ac:dyDescent="0.25">
      <c r="A43" s="22">
        <v>39</v>
      </c>
      <c r="B43" s="22" t="s">
        <v>173</v>
      </c>
      <c r="C43" s="22"/>
      <c r="D43" s="22" t="s">
        <v>150</v>
      </c>
      <c r="E43" s="26" t="s">
        <v>174</v>
      </c>
      <c r="F43" s="23" t="s">
        <v>175</v>
      </c>
      <c r="G43" s="24">
        <v>12840100</v>
      </c>
      <c r="H43" s="22" t="s">
        <v>29</v>
      </c>
      <c r="I43" s="25">
        <v>44105</v>
      </c>
      <c r="J43" s="25">
        <v>44105</v>
      </c>
      <c r="K43" s="25">
        <v>44196</v>
      </c>
    </row>
    <row r="44" spans="1:11" s="11" customFormat="1" ht="102" customHeight="1" x14ac:dyDescent="0.25">
      <c r="A44" s="22">
        <v>40</v>
      </c>
      <c r="B44" s="22" t="s">
        <v>176</v>
      </c>
      <c r="C44" s="22"/>
      <c r="D44" s="22" t="s">
        <v>177</v>
      </c>
      <c r="E44" s="26" t="s">
        <v>178</v>
      </c>
      <c r="F44" s="23" t="s">
        <v>179</v>
      </c>
      <c r="G44" s="24">
        <v>8568000</v>
      </c>
      <c r="H44" s="22" t="s">
        <v>29</v>
      </c>
      <c r="I44" s="25">
        <v>44105</v>
      </c>
      <c r="J44" s="25">
        <v>44105</v>
      </c>
      <c r="K44" s="25">
        <v>44196</v>
      </c>
    </row>
    <row r="45" spans="1:11" s="11" customFormat="1" ht="81.75" customHeight="1" x14ac:dyDescent="0.25">
      <c r="A45" s="22">
        <v>41</v>
      </c>
      <c r="B45" s="22" t="s">
        <v>180</v>
      </c>
      <c r="C45" s="22"/>
      <c r="D45" s="22" t="s">
        <v>92</v>
      </c>
      <c r="E45" s="26">
        <v>1098700867</v>
      </c>
      <c r="F45" s="23" t="s">
        <v>181</v>
      </c>
      <c r="G45" s="24">
        <v>27880000</v>
      </c>
      <c r="H45" s="22" t="s">
        <v>182</v>
      </c>
      <c r="I45" s="25">
        <v>44127</v>
      </c>
      <c r="J45" s="25">
        <v>44132</v>
      </c>
      <c r="K45" s="25">
        <v>44192</v>
      </c>
    </row>
    <row r="46" spans="1:11" s="11" customFormat="1" ht="183" customHeight="1" x14ac:dyDescent="0.25">
      <c r="A46" s="22">
        <v>42</v>
      </c>
      <c r="B46" s="22" t="s">
        <v>183</v>
      </c>
      <c r="C46" s="22"/>
      <c r="D46" s="22" t="s">
        <v>184</v>
      </c>
      <c r="E46" s="26" t="s">
        <v>185</v>
      </c>
      <c r="F46" s="23" t="s">
        <v>186</v>
      </c>
      <c r="G46" s="24">
        <v>12000000</v>
      </c>
      <c r="H46" s="22" t="s">
        <v>187</v>
      </c>
      <c r="I46" s="25">
        <v>44144</v>
      </c>
      <c r="J46" s="25">
        <v>44144</v>
      </c>
      <c r="K46" s="25">
        <v>44196</v>
      </c>
    </row>
    <row r="47" spans="1:11" s="11" customFormat="1" ht="99" customHeight="1" x14ac:dyDescent="0.25">
      <c r="A47" s="22">
        <v>43</v>
      </c>
      <c r="B47" s="22" t="s">
        <v>188</v>
      </c>
      <c r="C47" s="22"/>
      <c r="D47" s="22" t="s">
        <v>189</v>
      </c>
      <c r="E47" s="26" t="s">
        <v>190</v>
      </c>
      <c r="F47" s="23" t="s">
        <v>191</v>
      </c>
      <c r="G47" s="24">
        <v>2183000</v>
      </c>
      <c r="H47" s="22" t="s">
        <v>95</v>
      </c>
      <c r="I47" s="25">
        <v>44165</v>
      </c>
      <c r="J47" s="25">
        <v>44167</v>
      </c>
      <c r="K47" s="25">
        <v>44181</v>
      </c>
    </row>
    <row r="48" spans="1:11" s="11" customFormat="1" ht="141" customHeight="1" x14ac:dyDescent="0.25">
      <c r="A48" s="22">
        <v>44</v>
      </c>
      <c r="B48" s="22" t="s">
        <v>192</v>
      </c>
      <c r="C48" s="22" t="s">
        <v>193</v>
      </c>
      <c r="D48" s="22" t="s">
        <v>177</v>
      </c>
      <c r="E48" s="26" t="s">
        <v>194</v>
      </c>
      <c r="F48" s="23" t="s">
        <v>195</v>
      </c>
      <c r="G48" s="24">
        <v>15152100</v>
      </c>
      <c r="H48" s="22" t="s">
        <v>100</v>
      </c>
      <c r="I48" s="25">
        <v>44165</v>
      </c>
      <c r="J48" s="25">
        <v>44165</v>
      </c>
      <c r="K48" s="25" t="s">
        <v>196</v>
      </c>
    </row>
    <row r="49" spans="1:11" s="11" customFormat="1" ht="145.5" customHeight="1" x14ac:dyDescent="0.25">
      <c r="A49" s="22">
        <v>45</v>
      </c>
      <c r="B49" s="22" t="s">
        <v>197</v>
      </c>
      <c r="C49" s="22"/>
      <c r="D49" s="22" t="s">
        <v>92</v>
      </c>
      <c r="E49" s="26">
        <v>1098700867</v>
      </c>
      <c r="F49" s="23" t="s">
        <v>198</v>
      </c>
      <c r="G49" s="24">
        <v>14500000</v>
      </c>
      <c r="H49" s="22" t="s">
        <v>95</v>
      </c>
      <c r="I49" s="25">
        <v>44165</v>
      </c>
      <c r="J49" s="25">
        <v>44165</v>
      </c>
      <c r="K49" s="25">
        <v>44179</v>
      </c>
    </row>
    <row r="50" spans="1:11" s="11" customFormat="1" ht="63" x14ac:dyDescent="0.25">
      <c r="A50" s="22">
        <v>46</v>
      </c>
      <c r="B50" s="22" t="s">
        <v>199</v>
      </c>
      <c r="C50" s="22"/>
      <c r="D50" s="22" t="s">
        <v>200</v>
      </c>
      <c r="E50" s="22" t="s">
        <v>201</v>
      </c>
      <c r="F50" s="23" t="s">
        <v>202</v>
      </c>
      <c r="G50" s="24">
        <v>29874000</v>
      </c>
      <c r="H50" s="22" t="s">
        <v>203</v>
      </c>
      <c r="I50" s="25">
        <v>43832</v>
      </c>
      <c r="J50" s="25">
        <v>43832</v>
      </c>
      <c r="K50" s="25">
        <v>44012</v>
      </c>
    </row>
    <row r="51" spans="1:11" s="11" customFormat="1" ht="63" x14ac:dyDescent="0.25">
      <c r="A51" s="22">
        <v>47</v>
      </c>
      <c r="B51" s="22" t="s">
        <v>204</v>
      </c>
      <c r="C51" s="22"/>
      <c r="D51" s="22" t="s">
        <v>205</v>
      </c>
      <c r="E51" s="22" t="s">
        <v>206</v>
      </c>
      <c r="F51" s="23" t="s">
        <v>207</v>
      </c>
      <c r="G51" s="24">
        <v>59748000</v>
      </c>
      <c r="H51" s="22" t="s">
        <v>16</v>
      </c>
      <c r="I51" s="25">
        <v>43832</v>
      </c>
      <c r="J51" s="25">
        <v>43832</v>
      </c>
      <c r="K51" s="25">
        <v>44196</v>
      </c>
    </row>
    <row r="52" spans="1:11" s="11" customFormat="1" ht="63" x14ac:dyDescent="0.25">
      <c r="A52" s="22">
        <v>48</v>
      </c>
      <c r="B52" s="22" t="s">
        <v>208</v>
      </c>
      <c r="C52" s="22"/>
      <c r="D52" s="22" t="s">
        <v>209</v>
      </c>
      <c r="E52" s="22" t="s">
        <v>210</v>
      </c>
      <c r="F52" s="23" t="s">
        <v>211</v>
      </c>
      <c r="G52" s="24">
        <v>8517000</v>
      </c>
      <c r="H52" s="22" t="s">
        <v>212</v>
      </c>
      <c r="I52" s="25">
        <v>43832</v>
      </c>
      <c r="J52" s="25">
        <v>43832</v>
      </c>
      <c r="K52" s="25">
        <v>43921</v>
      </c>
    </row>
    <row r="53" spans="1:11" s="11" customFormat="1" ht="63" x14ac:dyDescent="0.25">
      <c r="A53" s="22">
        <v>49</v>
      </c>
      <c r="B53" s="22" t="s">
        <v>213</v>
      </c>
      <c r="C53" s="22"/>
      <c r="D53" s="22" t="s">
        <v>214</v>
      </c>
      <c r="E53" s="22" t="s">
        <v>215</v>
      </c>
      <c r="F53" s="23" t="s">
        <v>211</v>
      </c>
      <c r="G53" s="24">
        <v>6930000</v>
      </c>
      <c r="H53" s="22" t="s">
        <v>212</v>
      </c>
      <c r="I53" s="25">
        <v>43832</v>
      </c>
      <c r="J53" s="25">
        <v>43832</v>
      </c>
      <c r="K53" s="25">
        <v>43921</v>
      </c>
    </row>
    <row r="54" spans="1:11" s="11" customFormat="1" ht="94.5" x14ac:dyDescent="0.25">
      <c r="A54" s="22">
        <v>50</v>
      </c>
      <c r="B54" s="22" t="s">
        <v>216</v>
      </c>
      <c r="C54" s="22"/>
      <c r="D54" s="22" t="s">
        <v>217</v>
      </c>
      <c r="E54" s="22" t="s">
        <v>218</v>
      </c>
      <c r="F54" s="23" t="s">
        <v>219</v>
      </c>
      <c r="G54" s="24">
        <v>52776000</v>
      </c>
      <c r="H54" s="22" t="s">
        <v>16</v>
      </c>
      <c r="I54" s="25">
        <v>43832</v>
      </c>
      <c r="J54" s="25">
        <v>43832</v>
      </c>
      <c r="K54" s="25">
        <v>44196</v>
      </c>
    </row>
    <row r="55" spans="1:11" s="11" customFormat="1" ht="126" x14ac:dyDescent="0.25">
      <c r="A55" s="22">
        <v>51</v>
      </c>
      <c r="B55" s="22" t="s">
        <v>220</v>
      </c>
      <c r="C55" s="22"/>
      <c r="D55" s="22" t="s">
        <v>221</v>
      </c>
      <c r="E55" s="22" t="s">
        <v>222</v>
      </c>
      <c r="F55" s="23" t="s">
        <v>223</v>
      </c>
      <c r="G55" s="24">
        <v>39060000</v>
      </c>
      <c r="H55" s="22" t="s">
        <v>16</v>
      </c>
      <c r="I55" s="25">
        <v>43832</v>
      </c>
      <c r="J55" s="25">
        <v>43832</v>
      </c>
      <c r="K55" s="25">
        <v>44196</v>
      </c>
    </row>
    <row r="56" spans="1:11" s="11" customFormat="1" ht="110.25" x14ac:dyDescent="0.25">
      <c r="A56" s="22">
        <v>52</v>
      </c>
      <c r="B56" s="22" t="s">
        <v>224</v>
      </c>
      <c r="C56" s="22"/>
      <c r="D56" s="22" t="s">
        <v>225</v>
      </c>
      <c r="E56" s="22" t="s">
        <v>226</v>
      </c>
      <c r="F56" s="23" t="s">
        <v>227</v>
      </c>
      <c r="G56" s="24">
        <v>19530000</v>
      </c>
      <c r="H56" s="22" t="s">
        <v>203</v>
      </c>
      <c r="I56" s="25">
        <v>43832</v>
      </c>
      <c r="J56" s="25">
        <v>43832</v>
      </c>
      <c r="K56" s="25">
        <v>44012</v>
      </c>
    </row>
    <row r="57" spans="1:11" s="11" customFormat="1" ht="94.5" x14ac:dyDescent="0.25">
      <c r="A57" s="22">
        <v>53</v>
      </c>
      <c r="B57" s="22" t="s">
        <v>228</v>
      </c>
      <c r="C57" s="22"/>
      <c r="D57" s="22" t="s">
        <v>229</v>
      </c>
      <c r="E57" s="22" t="s">
        <v>230</v>
      </c>
      <c r="F57" s="23" t="s">
        <v>231</v>
      </c>
      <c r="G57" s="24">
        <v>19530000</v>
      </c>
      <c r="H57" s="22" t="s">
        <v>203</v>
      </c>
      <c r="I57" s="25">
        <v>43832</v>
      </c>
      <c r="J57" s="25">
        <v>43832</v>
      </c>
      <c r="K57" s="25">
        <v>44012</v>
      </c>
    </row>
    <row r="58" spans="1:11" s="11" customFormat="1" ht="94.5" x14ac:dyDescent="0.25">
      <c r="A58" s="22">
        <v>54</v>
      </c>
      <c r="B58" s="22" t="s">
        <v>232</v>
      </c>
      <c r="C58" s="22"/>
      <c r="D58" s="22" t="s">
        <v>233</v>
      </c>
      <c r="E58" s="22" t="s">
        <v>234</v>
      </c>
      <c r="F58" s="23" t="s">
        <v>235</v>
      </c>
      <c r="G58" s="24">
        <v>71550000</v>
      </c>
      <c r="H58" s="22" t="s">
        <v>16</v>
      </c>
      <c r="I58" s="25">
        <v>43832</v>
      </c>
      <c r="J58" s="25">
        <v>43832</v>
      </c>
      <c r="K58" s="25">
        <v>44196</v>
      </c>
    </row>
    <row r="59" spans="1:11" s="18" customFormat="1" ht="94.5" x14ac:dyDescent="0.25">
      <c r="A59" s="22">
        <v>55</v>
      </c>
      <c r="B59" s="22" t="s">
        <v>236</v>
      </c>
      <c r="C59" s="22"/>
      <c r="D59" s="22" t="s">
        <v>237</v>
      </c>
      <c r="E59" s="22" t="s">
        <v>238</v>
      </c>
      <c r="F59" s="23" t="s">
        <v>239</v>
      </c>
      <c r="G59" s="24">
        <v>71550000</v>
      </c>
      <c r="H59" s="22" t="s">
        <v>16</v>
      </c>
      <c r="I59" s="25">
        <v>43832</v>
      </c>
      <c r="J59" s="25">
        <v>43832</v>
      </c>
      <c r="K59" s="25">
        <v>44196</v>
      </c>
    </row>
    <row r="60" spans="1:11" s="18" customFormat="1" ht="78.75" x14ac:dyDescent="0.25">
      <c r="A60" s="22">
        <v>56</v>
      </c>
      <c r="B60" s="22" t="s">
        <v>240</v>
      </c>
      <c r="C60" s="22"/>
      <c r="D60" s="22" t="s">
        <v>241</v>
      </c>
      <c r="E60" s="22" t="s">
        <v>242</v>
      </c>
      <c r="F60" s="23" t="s">
        <v>243</v>
      </c>
      <c r="G60" s="24">
        <v>100000000</v>
      </c>
      <c r="H60" s="22" t="s">
        <v>244</v>
      </c>
      <c r="I60" s="25">
        <v>43833</v>
      </c>
      <c r="J60" s="25">
        <v>43833</v>
      </c>
      <c r="K60" s="25">
        <v>44196</v>
      </c>
    </row>
    <row r="61" spans="1:11" s="18" customFormat="1" ht="78.75" x14ac:dyDescent="0.25">
      <c r="A61" s="22">
        <v>57</v>
      </c>
      <c r="B61" s="22" t="s">
        <v>245</v>
      </c>
      <c r="C61" s="22"/>
      <c r="D61" s="22" t="s">
        <v>246</v>
      </c>
      <c r="E61" s="26" t="s">
        <v>247</v>
      </c>
      <c r="F61" s="23" t="s">
        <v>248</v>
      </c>
      <c r="G61" s="24">
        <v>6000000</v>
      </c>
      <c r="H61" s="22" t="s">
        <v>29</v>
      </c>
      <c r="I61" s="25">
        <v>43843</v>
      </c>
      <c r="J61" s="25">
        <v>43843</v>
      </c>
      <c r="K61" s="25">
        <v>43934</v>
      </c>
    </row>
    <row r="62" spans="1:11" s="18" customFormat="1" ht="81" customHeight="1" x14ac:dyDescent="0.25">
      <c r="A62" s="22">
        <v>58</v>
      </c>
      <c r="B62" s="22" t="s">
        <v>249</v>
      </c>
      <c r="C62" s="22"/>
      <c r="D62" s="22" t="s">
        <v>250</v>
      </c>
      <c r="E62" s="26" t="s">
        <v>251</v>
      </c>
      <c r="F62" s="23" t="s">
        <v>252</v>
      </c>
      <c r="G62" s="24">
        <v>35000000</v>
      </c>
      <c r="H62" s="22" t="s">
        <v>253</v>
      </c>
      <c r="I62" s="25">
        <v>41055</v>
      </c>
      <c r="J62" s="25">
        <v>41055</v>
      </c>
      <c r="K62" s="25">
        <v>44196</v>
      </c>
    </row>
    <row r="63" spans="1:11" s="18" customFormat="1" ht="126.75" customHeight="1" x14ac:dyDescent="0.25">
      <c r="A63" s="22">
        <v>59</v>
      </c>
      <c r="B63" s="22" t="s">
        <v>254</v>
      </c>
      <c r="C63" s="22"/>
      <c r="D63" s="22" t="s">
        <v>255</v>
      </c>
      <c r="E63" s="26">
        <v>1065898683</v>
      </c>
      <c r="F63" s="23" t="s">
        <v>256</v>
      </c>
      <c r="G63" s="24">
        <v>6000000</v>
      </c>
      <c r="H63" s="22" t="s">
        <v>257</v>
      </c>
      <c r="I63" s="25">
        <v>43966</v>
      </c>
      <c r="J63" s="25">
        <v>43966</v>
      </c>
      <c r="K63" s="25">
        <v>44043</v>
      </c>
    </row>
    <row r="64" spans="1:11" s="18" customFormat="1" ht="126" customHeight="1" x14ac:dyDescent="0.25">
      <c r="A64" s="22">
        <v>60</v>
      </c>
      <c r="B64" s="22" t="s">
        <v>258</v>
      </c>
      <c r="C64" s="22"/>
      <c r="D64" s="22" t="s">
        <v>259</v>
      </c>
      <c r="E64" s="26">
        <v>1065901620</v>
      </c>
      <c r="F64" s="23" t="s">
        <v>260</v>
      </c>
      <c r="G64" s="24">
        <v>6000000</v>
      </c>
      <c r="H64" s="22" t="s">
        <v>257</v>
      </c>
      <c r="I64" s="25">
        <v>43966</v>
      </c>
      <c r="J64" s="25">
        <v>43966</v>
      </c>
      <c r="K64" s="25">
        <v>44043</v>
      </c>
    </row>
    <row r="65" spans="1:11" s="18" customFormat="1" ht="129" customHeight="1" x14ac:dyDescent="0.25">
      <c r="A65" s="22">
        <v>61</v>
      </c>
      <c r="B65" s="22" t="s">
        <v>261</v>
      </c>
      <c r="C65" s="22"/>
      <c r="D65" s="22" t="s">
        <v>262</v>
      </c>
      <c r="E65" s="26">
        <v>1049629360</v>
      </c>
      <c r="F65" s="23" t="s">
        <v>263</v>
      </c>
      <c r="G65" s="24">
        <v>6000000</v>
      </c>
      <c r="H65" s="22" t="s">
        <v>257</v>
      </c>
      <c r="I65" s="25">
        <v>43966</v>
      </c>
      <c r="J65" s="25">
        <v>43966</v>
      </c>
      <c r="K65" s="25">
        <v>44043</v>
      </c>
    </row>
    <row r="66" spans="1:11" s="18" customFormat="1" ht="126" customHeight="1" x14ac:dyDescent="0.25">
      <c r="A66" s="22">
        <v>62</v>
      </c>
      <c r="B66" s="22" t="s">
        <v>264</v>
      </c>
      <c r="C66" s="22"/>
      <c r="D66" s="22" t="s">
        <v>265</v>
      </c>
      <c r="E66" s="26">
        <v>1065893485</v>
      </c>
      <c r="F66" s="23" t="s">
        <v>256</v>
      </c>
      <c r="G66" s="24">
        <v>5920000</v>
      </c>
      <c r="H66" s="22" t="s">
        <v>266</v>
      </c>
      <c r="I66" s="25">
        <v>43969</v>
      </c>
      <c r="J66" s="25">
        <v>43969</v>
      </c>
      <c r="K66" s="25">
        <v>44043</v>
      </c>
    </row>
    <row r="67" spans="1:11" s="18" customFormat="1" ht="135" customHeight="1" x14ac:dyDescent="0.25">
      <c r="A67" s="22">
        <v>63</v>
      </c>
      <c r="B67" s="22" t="s">
        <v>267</v>
      </c>
      <c r="C67" s="22"/>
      <c r="D67" s="22" t="s">
        <v>268</v>
      </c>
      <c r="E67" s="26">
        <v>9693678</v>
      </c>
      <c r="F67" s="23" t="s">
        <v>269</v>
      </c>
      <c r="G67" s="24">
        <v>5840000</v>
      </c>
      <c r="H67" s="22" t="s">
        <v>270</v>
      </c>
      <c r="I67" s="25">
        <v>43970</v>
      </c>
      <c r="J67" s="25">
        <v>43970</v>
      </c>
      <c r="K67" s="25">
        <v>44043</v>
      </c>
    </row>
    <row r="68" spans="1:11" s="18" customFormat="1" ht="135" customHeight="1" x14ac:dyDescent="0.25">
      <c r="A68" s="22">
        <v>64</v>
      </c>
      <c r="B68" s="22" t="s">
        <v>271</v>
      </c>
      <c r="C68" s="22"/>
      <c r="D68" s="22" t="s">
        <v>272</v>
      </c>
      <c r="E68" s="26">
        <v>1098794251</v>
      </c>
      <c r="F68" s="23" t="s">
        <v>273</v>
      </c>
      <c r="G68" s="24">
        <v>5760000</v>
      </c>
      <c r="H68" s="22" t="s">
        <v>274</v>
      </c>
      <c r="I68" s="25">
        <v>43971</v>
      </c>
      <c r="J68" s="25">
        <v>43971</v>
      </c>
      <c r="K68" s="25">
        <v>44043</v>
      </c>
    </row>
    <row r="69" spans="1:11" s="18" customFormat="1" ht="124.5" customHeight="1" x14ac:dyDescent="0.25">
      <c r="A69" s="22">
        <v>65</v>
      </c>
      <c r="B69" s="22" t="s">
        <v>275</v>
      </c>
      <c r="C69" s="22" t="s">
        <v>276</v>
      </c>
      <c r="D69" s="22" t="s">
        <v>277</v>
      </c>
      <c r="E69" s="26">
        <v>49668971</v>
      </c>
      <c r="F69" s="23" t="s">
        <v>278</v>
      </c>
      <c r="G69" s="24">
        <v>7480000</v>
      </c>
      <c r="H69" s="22" t="s">
        <v>279</v>
      </c>
      <c r="I69" s="25">
        <v>43977</v>
      </c>
      <c r="J69" s="25">
        <v>43977</v>
      </c>
      <c r="K69" s="25">
        <v>44043</v>
      </c>
    </row>
    <row r="70" spans="1:11" s="18" customFormat="1" ht="129" customHeight="1" x14ac:dyDescent="0.25">
      <c r="A70" s="22">
        <v>66</v>
      </c>
      <c r="B70" s="22" t="s">
        <v>280</v>
      </c>
      <c r="C70" s="22"/>
      <c r="D70" s="22" t="s">
        <v>281</v>
      </c>
      <c r="E70" s="26">
        <v>1733266</v>
      </c>
      <c r="F70" s="23" t="s">
        <v>282</v>
      </c>
      <c r="G70" s="24">
        <v>5200000</v>
      </c>
      <c r="H70" s="22" t="s">
        <v>283</v>
      </c>
      <c r="I70" s="25">
        <v>43978</v>
      </c>
      <c r="J70" s="25">
        <v>43978</v>
      </c>
      <c r="K70" s="25">
        <v>44043</v>
      </c>
    </row>
    <row r="71" spans="1:11" s="18" customFormat="1" ht="125.25" customHeight="1" x14ac:dyDescent="0.25">
      <c r="A71" s="22">
        <v>67</v>
      </c>
      <c r="B71" s="22" t="s">
        <v>284</v>
      </c>
      <c r="C71" s="22"/>
      <c r="D71" s="22" t="s">
        <v>285</v>
      </c>
      <c r="E71" s="26">
        <v>77169690</v>
      </c>
      <c r="F71" s="23" t="s">
        <v>286</v>
      </c>
      <c r="G71" s="24">
        <v>5120000</v>
      </c>
      <c r="H71" s="22" t="s">
        <v>287</v>
      </c>
      <c r="I71" s="25">
        <v>43979</v>
      </c>
      <c r="J71" s="25">
        <v>43979</v>
      </c>
      <c r="K71" s="25">
        <v>44043</v>
      </c>
    </row>
    <row r="72" spans="1:11" s="18" customFormat="1" ht="135.75" customHeight="1" x14ac:dyDescent="0.25">
      <c r="A72" s="22">
        <v>68</v>
      </c>
      <c r="B72" s="22" t="s">
        <v>288</v>
      </c>
      <c r="C72" s="22" t="s">
        <v>289</v>
      </c>
      <c r="D72" s="22" t="s">
        <v>290</v>
      </c>
      <c r="E72" s="26">
        <v>36552983</v>
      </c>
      <c r="F72" s="23" t="s">
        <v>291</v>
      </c>
      <c r="G72" s="24">
        <v>4800000</v>
      </c>
      <c r="H72" s="22" t="s">
        <v>292</v>
      </c>
      <c r="I72" s="25">
        <v>43983</v>
      </c>
      <c r="J72" s="25">
        <v>43983</v>
      </c>
      <c r="K72" s="25">
        <v>44043</v>
      </c>
    </row>
    <row r="73" spans="1:11" s="18" customFormat="1" ht="92.25" customHeight="1" x14ac:dyDescent="0.25">
      <c r="A73" s="22">
        <v>69</v>
      </c>
      <c r="B73" s="22" t="s">
        <v>293</v>
      </c>
      <c r="C73" s="22"/>
      <c r="D73" s="22" t="s">
        <v>294</v>
      </c>
      <c r="E73" s="26">
        <v>13176063</v>
      </c>
      <c r="F73" s="23" t="s">
        <v>295</v>
      </c>
      <c r="G73" s="24">
        <v>22785000</v>
      </c>
      <c r="H73" s="22" t="s">
        <v>296</v>
      </c>
      <c r="I73" s="25">
        <v>43983</v>
      </c>
      <c r="J73" s="25">
        <v>43983</v>
      </c>
      <c r="K73" s="25">
        <v>44196</v>
      </c>
    </row>
    <row r="74" spans="1:11" s="18" customFormat="1" ht="92.25" customHeight="1" x14ac:dyDescent="0.25">
      <c r="A74" s="22">
        <v>70</v>
      </c>
      <c r="B74" s="22" t="s">
        <v>297</v>
      </c>
      <c r="C74" s="22"/>
      <c r="D74" s="22" t="s">
        <v>298</v>
      </c>
      <c r="E74" s="26">
        <v>1151199166</v>
      </c>
      <c r="F74" s="23" t="s">
        <v>299</v>
      </c>
      <c r="G74" s="24">
        <v>14950000</v>
      </c>
      <c r="H74" s="22" t="s">
        <v>300</v>
      </c>
      <c r="I74" s="25">
        <v>43998</v>
      </c>
      <c r="J74" s="25">
        <v>43998</v>
      </c>
      <c r="K74" s="25">
        <v>44196</v>
      </c>
    </row>
    <row r="75" spans="1:11" s="18" customFormat="1" ht="92.25" customHeight="1" x14ac:dyDescent="0.25">
      <c r="A75" s="22">
        <v>71</v>
      </c>
      <c r="B75" s="22" t="s">
        <v>301</v>
      </c>
      <c r="C75" s="22"/>
      <c r="D75" s="22" t="s">
        <v>200</v>
      </c>
      <c r="E75" s="22" t="s">
        <v>302</v>
      </c>
      <c r="F75" s="23" t="s">
        <v>202</v>
      </c>
      <c r="G75" s="24">
        <v>29874000</v>
      </c>
      <c r="H75" s="22" t="s">
        <v>61</v>
      </c>
      <c r="I75" s="25">
        <v>44013</v>
      </c>
      <c r="J75" s="25">
        <v>44013</v>
      </c>
      <c r="K75" s="25">
        <v>44196</v>
      </c>
    </row>
    <row r="76" spans="1:11" s="18" customFormat="1" ht="92.25" customHeight="1" x14ac:dyDescent="0.25">
      <c r="A76" s="22">
        <v>72</v>
      </c>
      <c r="B76" s="22" t="s">
        <v>303</v>
      </c>
      <c r="C76" s="22"/>
      <c r="D76" s="22" t="s">
        <v>304</v>
      </c>
      <c r="E76" s="26">
        <v>18923533</v>
      </c>
      <c r="F76" s="23" t="s">
        <v>305</v>
      </c>
      <c r="G76" s="24">
        <v>18228000</v>
      </c>
      <c r="H76" s="22" t="s">
        <v>306</v>
      </c>
      <c r="I76" s="25">
        <v>44026</v>
      </c>
      <c r="J76" s="25">
        <v>44026</v>
      </c>
      <c r="K76" s="25">
        <v>44196</v>
      </c>
    </row>
    <row r="77" spans="1:11" s="18" customFormat="1" ht="102" customHeight="1" x14ac:dyDescent="0.25">
      <c r="A77" s="22">
        <v>73</v>
      </c>
      <c r="B77" s="22" t="s">
        <v>307</v>
      </c>
      <c r="C77" s="22"/>
      <c r="D77" s="22" t="s">
        <v>308</v>
      </c>
      <c r="E77" s="26">
        <v>18919685</v>
      </c>
      <c r="F77" s="23" t="s">
        <v>309</v>
      </c>
      <c r="G77" s="24">
        <v>14200000</v>
      </c>
      <c r="H77" s="22" t="s">
        <v>310</v>
      </c>
      <c r="I77" s="25">
        <v>44053</v>
      </c>
      <c r="J77" s="25">
        <v>44053</v>
      </c>
      <c r="K77" s="25">
        <v>44196</v>
      </c>
    </row>
    <row r="78" spans="1:11" s="18" customFormat="1" ht="102" customHeight="1" x14ac:dyDescent="0.25">
      <c r="A78" s="22">
        <v>74</v>
      </c>
      <c r="B78" s="22" t="s">
        <v>311</v>
      </c>
      <c r="C78" s="22"/>
      <c r="D78" s="22" t="s">
        <v>312</v>
      </c>
      <c r="E78" s="26" t="s">
        <v>313</v>
      </c>
      <c r="F78" s="23" t="s">
        <v>314</v>
      </c>
      <c r="G78" s="24">
        <v>7500000</v>
      </c>
      <c r="H78" s="22" t="s">
        <v>29</v>
      </c>
      <c r="I78" s="25">
        <v>44105</v>
      </c>
      <c r="J78" s="25">
        <v>44105</v>
      </c>
      <c r="K78" s="25">
        <v>44196</v>
      </c>
    </row>
    <row r="79" spans="1:11" s="18" customFormat="1" ht="117.75" customHeight="1" x14ac:dyDescent="0.25">
      <c r="A79" s="22">
        <v>75</v>
      </c>
      <c r="B79" s="22" t="s">
        <v>315</v>
      </c>
      <c r="C79" s="22"/>
      <c r="D79" s="22" t="s">
        <v>316</v>
      </c>
      <c r="E79" s="26">
        <v>1094240298</v>
      </c>
      <c r="F79" s="23" t="s">
        <v>317</v>
      </c>
      <c r="G79" s="24">
        <v>10500000</v>
      </c>
      <c r="H79" s="22" t="s">
        <v>29</v>
      </c>
      <c r="I79" s="25">
        <v>44105</v>
      </c>
      <c r="J79" s="25">
        <v>44105</v>
      </c>
      <c r="K79" s="25">
        <v>44196</v>
      </c>
    </row>
    <row r="80" spans="1:11" s="18" customFormat="1" ht="132" customHeight="1" x14ac:dyDescent="0.25">
      <c r="A80" s="22">
        <v>76</v>
      </c>
      <c r="B80" s="22" t="s">
        <v>318</v>
      </c>
      <c r="C80" s="22"/>
      <c r="D80" s="22" t="s">
        <v>255</v>
      </c>
      <c r="E80" s="26">
        <v>1065898683</v>
      </c>
      <c r="F80" s="23" t="s">
        <v>319</v>
      </c>
      <c r="G80" s="24">
        <v>7200000</v>
      </c>
      <c r="H80" s="22" t="s">
        <v>29</v>
      </c>
      <c r="I80" s="25">
        <v>44105</v>
      </c>
      <c r="J80" s="25">
        <v>44105</v>
      </c>
      <c r="K80" s="25">
        <v>44196</v>
      </c>
    </row>
    <row r="81" spans="1:11" s="18" customFormat="1" ht="114.75" customHeight="1" x14ac:dyDescent="0.25">
      <c r="A81" s="22">
        <v>77</v>
      </c>
      <c r="B81" s="22" t="s">
        <v>320</v>
      </c>
      <c r="C81" s="22"/>
      <c r="D81" s="22" t="s">
        <v>265</v>
      </c>
      <c r="E81" s="26">
        <v>1065893485</v>
      </c>
      <c r="F81" s="31" t="s">
        <v>321</v>
      </c>
      <c r="G81" s="24">
        <v>7200000</v>
      </c>
      <c r="H81" s="22" t="s">
        <v>29</v>
      </c>
      <c r="I81" s="25">
        <v>44105</v>
      </c>
      <c r="J81" s="25">
        <v>44105</v>
      </c>
      <c r="K81" s="25">
        <v>44196</v>
      </c>
    </row>
    <row r="82" spans="1:11" s="18" customFormat="1" ht="102" customHeight="1" x14ac:dyDescent="0.25">
      <c r="A82" s="22">
        <v>78</v>
      </c>
      <c r="B82" s="22" t="s">
        <v>322</v>
      </c>
      <c r="C82" s="22"/>
      <c r="D82" s="32" t="s">
        <v>323</v>
      </c>
      <c r="E82" s="26">
        <v>1007363323</v>
      </c>
      <c r="F82" s="31" t="s">
        <v>324</v>
      </c>
      <c r="G82" s="24">
        <v>7200000</v>
      </c>
      <c r="H82" s="22" t="s">
        <v>29</v>
      </c>
      <c r="I82" s="25">
        <v>44105</v>
      </c>
      <c r="J82" s="25">
        <v>44105</v>
      </c>
      <c r="K82" s="25">
        <v>44196</v>
      </c>
    </row>
    <row r="83" spans="1:11" s="18" customFormat="1" ht="102" customHeight="1" x14ac:dyDescent="0.25">
      <c r="A83" s="22">
        <v>79</v>
      </c>
      <c r="B83" s="22" t="s">
        <v>325</v>
      </c>
      <c r="C83" s="22"/>
      <c r="D83" s="22" t="s">
        <v>259</v>
      </c>
      <c r="E83" s="26">
        <v>1065901620</v>
      </c>
      <c r="F83" s="31" t="s">
        <v>326</v>
      </c>
      <c r="G83" s="24">
        <v>7200000</v>
      </c>
      <c r="H83" s="22" t="s">
        <v>29</v>
      </c>
      <c r="I83" s="25">
        <v>44105</v>
      </c>
      <c r="J83" s="25">
        <v>44105</v>
      </c>
      <c r="K83" s="25">
        <v>44196</v>
      </c>
    </row>
    <row r="84" spans="1:11" s="18" customFormat="1" ht="102" customHeight="1" x14ac:dyDescent="0.25">
      <c r="A84" s="22">
        <v>80</v>
      </c>
      <c r="B84" s="22" t="s">
        <v>327</v>
      </c>
      <c r="C84" s="22"/>
      <c r="D84" s="22" t="s">
        <v>328</v>
      </c>
      <c r="E84" s="26">
        <v>49662020</v>
      </c>
      <c r="F84" s="31" t="s">
        <v>326</v>
      </c>
      <c r="G84" s="24">
        <v>7200000</v>
      </c>
      <c r="H84" s="22" t="s">
        <v>29</v>
      </c>
      <c r="I84" s="25">
        <v>44105</v>
      </c>
      <c r="J84" s="25">
        <v>44105</v>
      </c>
      <c r="K84" s="25">
        <v>44196</v>
      </c>
    </row>
    <row r="85" spans="1:11" s="18" customFormat="1" ht="102" customHeight="1" x14ac:dyDescent="0.25">
      <c r="A85" s="22">
        <v>81</v>
      </c>
      <c r="B85" s="22" t="s">
        <v>329</v>
      </c>
      <c r="C85" s="22"/>
      <c r="D85" s="22" t="s">
        <v>330</v>
      </c>
      <c r="E85" s="26">
        <v>1098782168</v>
      </c>
      <c r="F85" s="31" t="s">
        <v>326</v>
      </c>
      <c r="G85" s="24">
        <v>7200000</v>
      </c>
      <c r="H85" s="22" t="s">
        <v>29</v>
      </c>
      <c r="I85" s="25">
        <v>44105</v>
      </c>
      <c r="J85" s="25">
        <v>44105</v>
      </c>
      <c r="K85" s="25">
        <v>44196</v>
      </c>
    </row>
    <row r="86" spans="1:11" s="18" customFormat="1" ht="102" customHeight="1" x14ac:dyDescent="0.25">
      <c r="A86" s="22">
        <v>82</v>
      </c>
      <c r="B86" s="22" t="s">
        <v>331</v>
      </c>
      <c r="C86" s="22"/>
      <c r="D86" s="22" t="s">
        <v>262</v>
      </c>
      <c r="E86" s="26">
        <v>1049629360</v>
      </c>
      <c r="F86" s="31" t="s">
        <v>332</v>
      </c>
      <c r="G86" s="24">
        <v>7200000</v>
      </c>
      <c r="H86" s="22" t="s">
        <v>29</v>
      </c>
      <c r="I86" s="25">
        <v>44105</v>
      </c>
      <c r="J86" s="25">
        <v>44105</v>
      </c>
      <c r="K86" s="25">
        <v>44196</v>
      </c>
    </row>
    <row r="87" spans="1:11" s="18" customFormat="1" ht="102" customHeight="1" x14ac:dyDescent="0.25">
      <c r="A87" s="22">
        <v>83</v>
      </c>
      <c r="B87" s="22" t="s">
        <v>333</v>
      </c>
      <c r="C87" s="22"/>
      <c r="D87" s="22" t="s">
        <v>334</v>
      </c>
      <c r="E87" s="26">
        <v>1121332813</v>
      </c>
      <c r="F87" s="31" t="s">
        <v>335</v>
      </c>
      <c r="G87" s="24">
        <v>7200000</v>
      </c>
      <c r="H87" s="22" t="s">
        <v>29</v>
      </c>
      <c r="I87" s="25">
        <v>44105</v>
      </c>
      <c r="J87" s="25">
        <v>44105</v>
      </c>
      <c r="K87" s="25">
        <v>44196</v>
      </c>
    </row>
    <row r="88" spans="1:11" s="18" customFormat="1" ht="102" customHeight="1" x14ac:dyDescent="0.25">
      <c r="A88" s="22">
        <v>84</v>
      </c>
      <c r="B88" s="22" t="s">
        <v>336</v>
      </c>
      <c r="C88" s="22"/>
      <c r="D88" s="22" t="s">
        <v>290</v>
      </c>
      <c r="E88" s="26">
        <v>36552983</v>
      </c>
      <c r="F88" s="31" t="s">
        <v>337</v>
      </c>
      <c r="G88" s="24">
        <v>7200000</v>
      </c>
      <c r="H88" s="22" t="s">
        <v>29</v>
      </c>
      <c r="I88" s="25">
        <v>44105</v>
      </c>
      <c r="J88" s="25">
        <v>44105</v>
      </c>
      <c r="K88" s="25">
        <v>44196</v>
      </c>
    </row>
    <row r="89" spans="1:11" s="18" customFormat="1" ht="102" customHeight="1" x14ac:dyDescent="0.25">
      <c r="A89" s="22">
        <v>85</v>
      </c>
      <c r="B89" s="22" t="s">
        <v>338</v>
      </c>
      <c r="C89" s="22"/>
      <c r="D89" s="22" t="s">
        <v>339</v>
      </c>
      <c r="E89" s="26">
        <v>1065904340</v>
      </c>
      <c r="F89" s="31" t="s">
        <v>340</v>
      </c>
      <c r="G89" s="24">
        <v>7200000</v>
      </c>
      <c r="H89" s="22" t="s">
        <v>29</v>
      </c>
      <c r="I89" s="25">
        <v>44105</v>
      </c>
      <c r="J89" s="25">
        <v>44105</v>
      </c>
      <c r="K89" s="25">
        <v>44196</v>
      </c>
    </row>
    <row r="90" spans="1:11" s="18" customFormat="1" ht="102" customHeight="1" x14ac:dyDescent="0.25">
      <c r="A90" s="22">
        <v>86</v>
      </c>
      <c r="B90" s="22" t="s">
        <v>341</v>
      </c>
      <c r="C90" s="22"/>
      <c r="D90" s="22" t="s">
        <v>342</v>
      </c>
      <c r="E90" s="26">
        <v>63539548</v>
      </c>
      <c r="F90" s="31" t="s">
        <v>343</v>
      </c>
      <c r="G90" s="24">
        <v>7200000</v>
      </c>
      <c r="H90" s="22" t="s">
        <v>29</v>
      </c>
      <c r="I90" s="25">
        <v>44105</v>
      </c>
      <c r="J90" s="25">
        <v>44105</v>
      </c>
      <c r="K90" s="25">
        <v>44196</v>
      </c>
    </row>
    <row r="91" spans="1:11" s="18" customFormat="1" ht="102" customHeight="1" x14ac:dyDescent="0.25">
      <c r="A91" s="22">
        <v>87</v>
      </c>
      <c r="B91" s="22" t="s">
        <v>344</v>
      </c>
      <c r="C91" s="22"/>
      <c r="D91" s="22" t="s">
        <v>345</v>
      </c>
      <c r="E91" s="26">
        <v>1098785367</v>
      </c>
      <c r="F91" s="31" t="s">
        <v>346</v>
      </c>
      <c r="G91" s="24">
        <v>7200000</v>
      </c>
      <c r="H91" s="22" t="s">
        <v>29</v>
      </c>
      <c r="I91" s="25">
        <v>44105</v>
      </c>
      <c r="J91" s="25">
        <v>44105</v>
      </c>
      <c r="K91" s="25">
        <v>44196</v>
      </c>
    </row>
    <row r="92" spans="1:11" s="18" customFormat="1" ht="102" customHeight="1" x14ac:dyDescent="0.25">
      <c r="A92" s="22">
        <v>88</v>
      </c>
      <c r="B92" s="22" t="s">
        <v>347</v>
      </c>
      <c r="C92" s="22"/>
      <c r="D92" s="22" t="s">
        <v>348</v>
      </c>
      <c r="E92" s="26">
        <v>1134331263</v>
      </c>
      <c r="F92" s="31" t="s">
        <v>343</v>
      </c>
      <c r="G92" s="24">
        <v>7200000</v>
      </c>
      <c r="H92" s="22" t="s">
        <v>29</v>
      </c>
      <c r="I92" s="25">
        <v>44105</v>
      </c>
      <c r="J92" s="25">
        <v>44105</v>
      </c>
      <c r="K92" s="25">
        <v>44196</v>
      </c>
    </row>
    <row r="93" spans="1:11" s="18" customFormat="1" ht="102" customHeight="1" x14ac:dyDescent="0.25">
      <c r="A93" s="22">
        <v>89</v>
      </c>
      <c r="B93" s="22" t="s">
        <v>349</v>
      </c>
      <c r="C93" s="22"/>
      <c r="D93" s="22" t="s">
        <v>350</v>
      </c>
      <c r="E93" s="26">
        <v>1098794251</v>
      </c>
      <c r="F93" s="31" t="s">
        <v>351</v>
      </c>
      <c r="G93" s="24">
        <v>7200000</v>
      </c>
      <c r="H93" s="22" t="s">
        <v>29</v>
      </c>
      <c r="I93" s="25">
        <v>44105</v>
      </c>
      <c r="J93" s="25">
        <v>44105</v>
      </c>
      <c r="K93" s="25">
        <v>44196</v>
      </c>
    </row>
    <row r="94" spans="1:11" s="18" customFormat="1" ht="125.25" customHeight="1" x14ac:dyDescent="0.25">
      <c r="A94" s="22">
        <v>90</v>
      </c>
      <c r="B94" s="22" t="s">
        <v>352</v>
      </c>
      <c r="C94" s="22"/>
      <c r="D94" s="22" t="s">
        <v>353</v>
      </c>
      <c r="E94" s="26">
        <v>49665763</v>
      </c>
      <c r="F94" s="31" t="s">
        <v>354</v>
      </c>
      <c r="G94" s="24">
        <v>7200000</v>
      </c>
      <c r="H94" s="22" t="s">
        <v>29</v>
      </c>
      <c r="I94" s="25">
        <v>44106</v>
      </c>
      <c r="J94" s="25">
        <v>44106</v>
      </c>
      <c r="K94" s="25">
        <v>44196</v>
      </c>
    </row>
    <row r="95" spans="1:11" s="18" customFormat="1" ht="102" customHeight="1" x14ac:dyDescent="0.25">
      <c r="A95" s="22">
        <v>91</v>
      </c>
      <c r="B95" s="22" t="s">
        <v>355</v>
      </c>
      <c r="C95" s="22"/>
      <c r="D95" s="22" t="s">
        <v>356</v>
      </c>
      <c r="E95" s="26">
        <v>1065598034</v>
      </c>
      <c r="F95" s="31" t="s">
        <v>337</v>
      </c>
      <c r="G95" s="24">
        <v>6880000</v>
      </c>
      <c r="H95" s="22" t="s">
        <v>357</v>
      </c>
      <c r="I95" s="25">
        <v>44110</v>
      </c>
      <c r="J95" s="25">
        <v>44110</v>
      </c>
      <c r="K95" s="25">
        <v>44196</v>
      </c>
    </row>
    <row r="96" spans="1:11" s="18" customFormat="1" ht="102" customHeight="1" x14ac:dyDescent="0.25">
      <c r="A96" s="22">
        <v>92</v>
      </c>
      <c r="B96" s="22" t="s">
        <v>358</v>
      </c>
      <c r="C96" s="22"/>
      <c r="D96" s="22" t="s">
        <v>359</v>
      </c>
      <c r="E96" s="26">
        <v>18920945</v>
      </c>
      <c r="F96" s="31" t="s">
        <v>360</v>
      </c>
      <c r="G96" s="24">
        <v>4300000</v>
      </c>
      <c r="H96" s="22" t="s">
        <v>361</v>
      </c>
      <c r="I96" s="25">
        <v>44183</v>
      </c>
      <c r="J96" s="25">
        <v>44183</v>
      </c>
      <c r="K96" s="25">
        <v>44192</v>
      </c>
    </row>
    <row r="97" spans="1:11" s="18" customFormat="1" ht="78.75" x14ac:dyDescent="0.25">
      <c r="A97" s="22">
        <v>93</v>
      </c>
      <c r="B97" s="28" t="s">
        <v>362</v>
      </c>
      <c r="C97" s="28"/>
      <c r="D97" s="22" t="s">
        <v>363</v>
      </c>
      <c r="E97" s="22" t="s">
        <v>364</v>
      </c>
      <c r="F97" s="33" t="s">
        <v>365</v>
      </c>
      <c r="G97" s="34">
        <v>77061600</v>
      </c>
      <c r="H97" s="22" t="s">
        <v>16</v>
      </c>
      <c r="I97" s="25">
        <v>43832</v>
      </c>
      <c r="J97" s="25">
        <v>43832</v>
      </c>
      <c r="K97" s="25">
        <v>44196</v>
      </c>
    </row>
    <row r="98" spans="1:11" s="18" customFormat="1" ht="63" x14ac:dyDescent="0.25">
      <c r="A98" s="22">
        <v>94</v>
      </c>
      <c r="B98" s="35" t="s">
        <v>366</v>
      </c>
      <c r="C98" s="28"/>
      <c r="D98" s="36" t="s">
        <v>367</v>
      </c>
      <c r="E98" s="36" t="s">
        <v>368</v>
      </c>
      <c r="F98" s="33" t="s">
        <v>369</v>
      </c>
      <c r="G98" s="37">
        <v>1166000</v>
      </c>
      <c r="H98" s="35" t="s">
        <v>100</v>
      </c>
      <c r="I98" s="38">
        <v>43832</v>
      </c>
      <c r="J98" s="38">
        <v>43832</v>
      </c>
      <c r="K98" s="38">
        <v>43863</v>
      </c>
    </row>
    <row r="99" spans="1:11" s="18" customFormat="1" ht="129.75" customHeight="1" x14ac:dyDescent="0.25">
      <c r="A99" s="22">
        <v>95</v>
      </c>
      <c r="B99" s="35" t="s">
        <v>370</v>
      </c>
      <c r="C99" s="28"/>
      <c r="D99" s="36" t="s">
        <v>371</v>
      </c>
      <c r="E99" s="39">
        <v>49667696</v>
      </c>
      <c r="F99" s="33" t="s">
        <v>372</v>
      </c>
      <c r="G99" s="37">
        <v>3453333</v>
      </c>
      <c r="H99" s="35" t="s">
        <v>266</v>
      </c>
      <c r="I99" s="38">
        <v>43969</v>
      </c>
      <c r="J99" s="38">
        <v>43969</v>
      </c>
      <c r="K99" s="38">
        <v>44043</v>
      </c>
    </row>
    <row r="100" spans="1:11" s="18" customFormat="1" ht="129.75" customHeight="1" x14ac:dyDescent="0.25">
      <c r="A100" s="22">
        <v>96</v>
      </c>
      <c r="B100" s="35" t="s">
        <v>373</v>
      </c>
      <c r="C100" s="28"/>
      <c r="D100" s="36" t="s">
        <v>374</v>
      </c>
      <c r="E100" s="39">
        <v>49673138</v>
      </c>
      <c r="F100" s="33" t="s">
        <v>375</v>
      </c>
      <c r="G100" s="37">
        <v>3453333</v>
      </c>
      <c r="H100" s="35" t="s">
        <v>266</v>
      </c>
      <c r="I100" s="38">
        <v>43969</v>
      </c>
      <c r="J100" s="38">
        <v>43969</v>
      </c>
      <c r="K100" s="38">
        <v>44043</v>
      </c>
    </row>
    <row r="101" spans="1:11" s="18" customFormat="1" ht="129.75" customHeight="1" x14ac:dyDescent="0.25">
      <c r="A101" s="22">
        <v>97</v>
      </c>
      <c r="B101" s="35" t="s">
        <v>376</v>
      </c>
      <c r="C101" s="28"/>
      <c r="D101" s="36" t="s">
        <v>377</v>
      </c>
      <c r="E101" s="39">
        <v>1065895753</v>
      </c>
      <c r="F101" s="33" t="s">
        <v>378</v>
      </c>
      <c r="G101" s="37">
        <v>3406666</v>
      </c>
      <c r="H101" s="35" t="s">
        <v>270</v>
      </c>
      <c r="I101" s="38">
        <v>43970</v>
      </c>
      <c r="J101" s="38">
        <v>43970</v>
      </c>
      <c r="K101" s="38">
        <v>44043</v>
      </c>
    </row>
    <row r="102" spans="1:11" s="18" customFormat="1" ht="129.75" customHeight="1" x14ac:dyDescent="0.25">
      <c r="A102" s="22">
        <v>98</v>
      </c>
      <c r="B102" s="35" t="s">
        <v>379</v>
      </c>
      <c r="C102" s="28"/>
      <c r="D102" s="36" t="s">
        <v>380</v>
      </c>
      <c r="E102" s="39">
        <v>1082960541</v>
      </c>
      <c r="F102" s="33" t="s">
        <v>381</v>
      </c>
      <c r="G102" s="37">
        <v>3313333</v>
      </c>
      <c r="H102" s="35" t="s">
        <v>382</v>
      </c>
      <c r="I102" s="38">
        <v>43972</v>
      </c>
      <c r="J102" s="38">
        <v>43972</v>
      </c>
      <c r="K102" s="38">
        <v>44043</v>
      </c>
    </row>
    <row r="103" spans="1:11" s="18" customFormat="1" ht="129" customHeight="1" x14ac:dyDescent="0.25">
      <c r="A103" s="22">
        <v>99</v>
      </c>
      <c r="B103" s="35" t="s">
        <v>383</v>
      </c>
      <c r="C103" s="28"/>
      <c r="D103" s="36" t="s">
        <v>384</v>
      </c>
      <c r="E103" s="39">
        <v>1003247213</v>
      </c>
      <c r="F103" s="33" t="s">
        <v>385</v>
      </c>
      <c r="G103" s="37">
        <v>3266666</v>
      </c>
      <c r="H103" s="35" t="s">
        <v>386</v>
      </c>
      <c r="I103" s="38">
        <v>43973</v>
      </c>
      <c r="J103" s="38">
        <v>43973</v>
      </c>
      <c r="K103" s="38">
        <v>44043</v>
      </c>
    </row>
    <row r="104" spans="1:11" s="18" customFormat="1" ht="123.75" customHeight="1" x14ac:dyDescent="0.25">
      <c r="A104" s="22">
        <v>100</v>
      </c>
      <c r="B104" s="35" t="s">
        <v>387</v>
      </c>
      <c r="C104" s="28"/>
      <c r="D104" s="36" t="s">
        <v>388</v>
      </c>
      <c r="E104" s="39">
        <v>1003251188</v>
      </c>
      <c r="F104" s="33" t="s">
        <v>381</v>
      </c>
      <c r="G104" s="37">
        <v>3033333</v>
      </c>
      <c r="H104" s="35" t="s">
        <v>389</v>
      </c>
      <c r="I104" s="38">
        <v>43978</v>
      </c>
      <c r="J104" s="38">
        <v>43978</v>
      </c>
      <c r="K104" s="38">
        <v>44043</v>
      </c>
    </row>
    <row r="105" spans="1:11" s="18" customFormat="1" ht="129.75" customHeight="1" x14ac:dyDescent="0.25">
      <c r="A105" s="22">
        <v>101</v>
      </c>
      <c r="B105" s="35" t="s">
        <v>390</v>
      </c>
      <c r="C105" s="28"/>
      <c r="D105" s="36" t="s">
        <v>391</v>
      </c>
      <c r="E105" s="39">
        <v>37170528</v>
      </c>
      <c r="F105" s="33" t="s">
        <v>392</v>
      </c>
      <c r="G105" s="37">
        <v>3033333</v>
      </c>
      <c r="H105" s="35" t="s">
        <v>389</v>
      </c>
      <c r="I105" s="38">
        <v>43978</v>
      </c>
      <c r="J105" s="38">
        <v>43978</v>
      </c>
      <c r="K105" s="38">
        <v>44043</v>
      </c>
    </row>
    <row r="106" spans="1:11" s="18" customFormat="1" ht="129.75" customHeight="1" x14ac:dyDescent="0.25">
      <c r="A106" s="22">
        <v>102</v>
      </c>
      <c r="B106" s="35" t="s">
        <v>393</v>
      </c>
      <c r="C106" s="28"/>
      <c r="D106" s="36" t="s">
        <v>394</v>
      </c>
      <c r="E106" s="39">
        <v>49670594</v>
      </c>
      <c r="F106" s="33" t="s">
        <v>395</v>
      </c>
      <c r="G106" s="37">
        <v>2986666</v>
      </c>
      <c r="H106" s="35" t="s">
        <v>396</v>
      </c>
      <c r="I106" s="38">
        <v>43979</v>
      </c>
      <c r="J106" s="38">
        <v>43979</v>
      </c>
      <c r="K106" s="38">
        <v>44043</v>
      </c>
    </row>
    <row r="107" spans="1:11" s="18" customFormat="1" ht="78" customHeight="1" x14ac:dyDescent="0.25">
      <c r="A107" s="22">
        <v>103</v>
      </c>
      <c r="B107" s="35" t="s">
        <v>397</v>
      </c>
      <c r="C107" s="28"/>
      <c r="D107" s="36" t="s">
        <v>398</v>
      </c>
      <c r="E107" s="39">
        <v>1065879433</v>
      </c>
      <c r="F107" s="33" t="s">
        <v>399</v>
      </c>
      <c r="G107" s="37">
        <v>8400000</v>
      </c>
      <c r="H107" s="35" t="s">
        <v>61</v>
      </c>
      <c r="I107" s="38">
        <v>44013</v>
      </c>
      <c r="J107" s="38">
        <v>44013</v>
      </c>
      <c r="K107" s="38">
        <v>44196</v>
      </c>
    </row>
    <row r="108" spans="1:11" s="18" customFormat="1" ht="120.75" customHeight="1" x14ac:dyDescent="0.25">
      <c r="A108" s="22">
        <v>104</v>
      </c>
      <c r="B108" s="35" t="s">
        <v>400</v>
      </c>
      <c r="C108" s="28"/>
      <c r="D108" s="36" t="s">
        <v>401</v>
      </c>
      <c r="E108" s="39">
        <v>77181090</v>
      </c>
      <c r="F108" s="31" t="s">
        <v>402</v>
      </c>
      <c r="G108" s="37">
        <v>4200000</v>
      </c>
      <c r="H108" s="35" t="s">
        <v>29</v>
      </c>
      <c r="I108" s="38">
        <v>44105</v>
      </c>
      <c r="J108" s="38">
        <v>44105</v>
      </c>
      <c r="K108" s="38">
        <v>44196</v>
      </c>
    </row>
    <row r="109" spans="1:11" s="18" customFormat="1" ht="120.75" customHeight="1" x14ac:dyDescent="0.25">
      <c r="A109" s="22">
        <v>105</v>
      </c>
      <c r="B109" s="35" t="s">
        <v>403</v>
      </c>
      <c r="C109" s="28"/>
      <c r="D109" s="36" t="s">
        <v>388</v>
      </c>
      <c r="E109" s="39">
        <v>1003251188</v>
      </c>
      <c r="F109" s="31" t="s">
        <v>404</v>
      </c>
      <c r="G109" s="37">
        <v>4200000</v>
      </c>
      <c r="H109" s="35" t="s">
        <v>29</v>
      </c>
      <c r="I109" s="38">
        <v>44105</v>
      </c>
      <c r="J109" s="38">
        <v>44105</v>
      </c>
      <c r="K109" s="38">
        <v>44196</v>
      </c>
    </row>
    <row r="110" spans="1:11" s="18" customFormat="1" ht="120.75" customHeight="1" x14ac:dyDescent="0.25">
      <c r="A110" s="22">
        <v>106</v>
      </c>
      <c r="B110" s="35" t="s">
        <v>405</v>
      </c>
      <c r="C110" s="28"/>
      <c r="D110" s="36" t="s">
        <v>406</v>
      </c>
      <c r="E110" s="39">
        <v>22831469</v>
      </c>
      <c r="F110" s="31" t="s">
        <v>407</v>
      </c>
      <c r="G110" s="37">
        <v>4200000</v>
      </c>
      <c r="H110" s="35" t="s">
        <v>29</v>
      </c>
      <c r="I110" s="38">
        <v>44105</v>
      </c>
      <c r="J110" s="38">
        <v>44105</v>
      </c>
      <c r="K110" s="38">
        <v>44196</v>
      </c>
    </row>
    <row r="111" spans="1:11" s="18" customFormat="1" ht="120.75" customHeight="1" x14ac:dyDescent="0.25">
      <c r="A111" s="22">
        <v>107</v>
      </c>
      <c r="B111" s="35" t="s">
        <v>408</v>
      </c>
      <c r="C111" s="28"/>
      <c r="D111" s="36" t="s">
        <v>380</v>
      </c>
      <c r="E111" s="39">
        <v>1082960541</v>
      </c>
      <c r="F111" s="31" t="s">
        <v>409</v>
      </c>
      <c r="G111" s="37">
        <v>4200000</v>
      </c>
      <c r="H111" s="35" t="s">
        <v>29</v>
      </c>
      <c r="I111" s="38">
        <v>44105</v>
      </c>
      <c r="J111" s="38">
        <v>44105</v>
      </c>
      <c r="K111" s="38">
        <v>44196</v>
      </c>
    </row>
    <row r="112" spans="1:11" s="18" customFormat="1" ht="120.75" customHeight="1" x14ac:dyDescent="0.25">
      <c r="A112" s="22">
        <v>108</v>
      </c>
      <c r="B112" s="35" t="s">
        <v>410</v>
      </c>
      <c r="C112" s="28"/>
      <c r="D112" s="36" t="s">
        <v>391</v>
      </c>
      <c r="E112" s="39">
        <v>37170528</v>
      </c>
      <c r="F112" s="31" t="s">
        <v>411</v>
      </c>
      <c r="G112" s="37">
        <v>4200000</v>
      </c>
      <c r="H112" s="35" t="s">
        <v>29</v>
      </c>
      <c r="I112" s="38">
        <v>44105</v>
      </c>
      <c r="J112" s="38">
        <v>44105</v>
      </c>
      <c r="K112" s="38">
        <v>44196</v>
      </c>
    </row>
    <row r="113" spans="1:11" s="18" customFormat="1" ht="120.75" customHeight="1" x14ac:dyDescent="0.25">
      <c r="A113" s="22">
        <v>109</v>
      </c>
      <c r="B113" s="35" t="s">
        <v>412</v>
      </c>
      <c r="C113" s="28"/>
      <c r="D113" s="36" t="s">
        <v>413</v>
      </c>
      <c r="E113" s="39">
        <v>1065895391</v>
      </c>
      <c r="F113" s="31" t="s">
        <v>411</v>
      </c>
      <c r="G113" s="37">
        <v>4200000</v>
      </c>
      <c r="H113" s="35" t="s">
        <v>29</v>
      </c>
      <c r="I113" s="38">
        <v>44105</v>
      </c>
      <c r="J113" s="38">
        <v>44105</v>
      </c>
      <c r="K113" s="38">
        <v>44196</v>
      </c>
    </row>
    <row r="114" spans="1:11" s="18" customFormat="1" ht="86.25" customHeight="1" x14ac:dyDescent="0.25">
      <c r="A114" s="22">
        <v>110</v>
      </c>
      <c r="B114" s="35" t="s">
        <v>414</v>
      </c>
      <c r="C114" s="28"/>
      <c r="D114" s="36" t="s">
        <v>374</v>
      </c>
      <c r="E114" s="39">
        <v>49673138</v>
      </c>
      <c r="F114" s="31" t="s">
        <v>415</v>
      </c>
      <c r="G114" s="37">
        <v>4200000</v>
      </c>
      <c r="H114" s="35" t="s">
        <v>29</v>
      </c>
      <c r="I114" s="38">
        <v>44105</v>
      </c>
      <c r="J114" s="38">
        <v>44105</v>
      </c>
      <c r="K114" s="38">
        <v>44196</v>
      </c>
    </row>
    <row r="115" spans="1:11" s="18" customFormat="1" ht="117.75" customHeight="1" x14ac:dyDescent="0.25">
      <c r="A115" s="22">
        <v>111</v>
      </c>
      <c r="B115" s="35" t="s">
        <v>416</v>
      </c>
      <c r="C115" s="28"/>
      <c r="D115" s="36" t="s">
        <v>417</v>
      </c>
      <c r="E115" s="39">
        <v>49660236</v>
      </c>
      <c r="F115" s="31" t="s">
        <v>415</v>
      </c>
      <c r="G115" s="37">
        <v>4200000</v>
      </c>
      <c r="H115" s="35" t="s">
        <v>29</v>
      </c>
      <c r="I115" s="38">
        <v>44105</v>
      </c>
      <c r="J115" s="38">
        <v>44105</v>
      </c>
      <c r="K115" s="38">
        <v>44196</v>
      </c>
    </row>
    <row r="116" spans="1:11" s="18" customFormat="1" ht="117.75" customHeight="1" x14ac:dyDescent="0.25">
      <c r="A116" s="22">
        <v>112</v>
      </c>
      <c r="B116" s="35" t="s">
        <v>418</v>
      </c>
      <c r="C116" s="28"/>
      <c r="D116" s="36" t="s">
        <v>419</v>
      </c>
      <c r="E116" s="39">
        <v>1065892684</v>
      </c>
      <c r="F116" s="31" t="s">
        <v>415</v>
      </c>
      <c r="G116" s="37">
        <v>4200000</v>
      </c>
      <c r="H116" s="35" t="s">
        <v>29</v>
      </c>
      <c r="I116" s="38">
        <v>44105</v>
      </c>
      <c r="J116" s="38">
        <v>44105</v>
      </c>
      <c r="K116" s="38">
        <v>44196</v>
      </c>
    </row>
    <row r="117" spans="1:11" s="18" customFormat="1" ht="117.75" customHeight="1" x14ac:dyDescent="0.25">
      <c r="A117" s="22">
        <v>113</v>
      </c>
      <c r="B117" s="35" t="s">
        <v>420</v>
      </c>
      <c r="C117" s="28"/>
      <c r="D117" s="36" t="s">
        <v>421</v>
      </c>
      <c r="E117" s="39">
        <v>49667751</v>
      </c>
      <c r="F117" s="31" t="s">
        <v>422</v>
      </c>
      <c r="G117" s="37">
        <v>4200000</v>
      </c>
      <c r="H117" s="35" t="s">
        <v>29</v>
      </c>
      <c r="I117" s="38">
        <v>44105</v>
      </c>
      <c r="J117" s="38">
        <v>44105</v>
      </c>
      <c r="K117" s="38">
        <v>44196</v>
      </c>
    </row>
    <row r="118" spans="1:11" s="18" customFormat="1" ht="117.75" customHeight="1" x14ac:dyDescent="0.25">
      <c r="A118" s="22">
        <v>114</v>
      </c>
      <c r="B118" s="35" t="s">
        <v>423</v>
      </c>
      <c r="C118" s="28"/>
      <c r="D118" s="36" t="s">
        <v>424</v>
      </c>
      <c r="E118" s="39">
        <v>1065909538</v>
      </c>
      <c r="F118" s="31" t="s">
        <v>422</v>
      </c>
      <c r="G118" s="37">
        <v>4200000</v>
      </c>
      <c r="H118" s="35" t="s">
        <v>29</v>
      </c>
      <c r="I118" s="38">
        <v>44105</v>
      </c>
      <c r="J118" s="38">
        <v>44105</v>
      </c>
      <c r="K118" s="38">
        <v>44196</v>
      </c>
    </row>
    <row r="119" spans="1:11" s="18" customFormat="1" ht="117.75" customHeight="1" x14ac:dyDescent="0.25">
      <c r="A119" s="22">
        <v>115</v>
      </c>
      <c r="B119" s="35" t="s">
        <v>425</v>
      </c>
      <c r="C119" s="28"/>
      <c r="D119" s="36" t="s">
        <v>426</v>
      </c>
      <c r="E119" s="39">
        <v>1065881308</v>
      </c>
      <c r="F119" s="31" t="s">
        <v>427</v>
      </c>
      <c r="G119" s="37">
        <v>4200000</v>
      </c>
      <c r="H119" s="35" t="s">
        <v>29</v>
      </c>
      <c r="I119" s="38">
        <v>44105</v>
      </c>
      <c r="J119" s="38">
        <v>44105</v>
      </c>
      <c r="K119" s="38">
        <v>44196</v>
      </c>
    </row>
    <row r="120" spans="1:11" s="18" customFormat="1" ht="117.75" customHeight="1" x14ac:dyDescent="0.25">
      <c r="A120" s="22">
        <v>116</v>
      </c>
      <c r="B120" s="35" t="s">
        <v>428</v>
      </c>
      <c r="C120" s="28"/>
      <c r="D120" s="36" t="s">
        <v>429</v>
      </c>
      <c r="E120" s="39">
        <v>49672654</v>
      </c>
      <c r="F120" s="31" t="s">
        <v>407</v>
      </c>
      <c r="G120" s="37">
        <v>3920000</v>
      </c>
      <c r="H120" s="38" t="s">
        <v>430</v>
      </c>
      <c r="I120" s="38">
        <v>44112</v>
      </c>
      <c r="J120" s="38">
        <v>44112</v>
      </c>
      <c r="K120" s="38">
        <v>44196</v>
      </c>
    </row>
    <row r="121" spans="1:11" s="18" customFormat="1" ht="72" customHeight="1" x14ac:dyDescent="0.25">
      <c r="A121" s="22">
        <v>117</v>
      </c>
      <c r="B121" s="35" t="s">
        <v>431</v>
      </c>
      <c r="C121" s="28"/>
      <c r="D121" s="36" t="s">
        <v>432</v>
      </c>
      <c r="E121" s="39">
        <v>18903713</v>
      </c>
      <c r="F121" s="33" t="s">
        <v>433</v>
      </c>
      <c r="G121" s="37">
        <v>87269800</v>
      </c>
      <c r="H121" s="35" t="s">
        <v>100</v>
      </c>
      <c r="I121" s="38">
        <v>44039</v>
      </c>
      <c r="J121" s="38">
        <v>44046</v>
      </c>
      <c r="K121" s="38">
        <v>44070</v>
      </c>
    </row>
    <row r="122" spans="1:11" s="18" customFormat="1" ht="72" customHeight="1" x14ac:dyDescent="0.25">
      <c r="A122" s="22">
        <v>118</v>
      </c>
      <c r="B122" s="35" t="s">
        <v>434</v>
      </c>
      <c r="C122" s="28"/>
      <c r="D122" s="36" t="s">
        <v>435</v>
      </c>
      <c r="E122" s="39" t="s">
        <v>436</v>
      </c>
      <c r="F122" s="33" t="s">
        <v>437</v>
      </c>
      <c r="G122" s="37">
        <v>69895800</v>
      </c>
      <c r="H122" s="35" t="s">
        <v>438</v>
      </c>
      <c r="I122" s="38">
        <v>44127</v>
      </c>
      <c r="J122" s="38">
        <v>44145</v>
      </c>
      <c r="K122" s="38">
        <v>44165</v>
      </c>
    </row>
    <row r="123" spans="1:11" s="18" customFormat="1" ht="69.75" customHeight="1" x14ac:dyDescent="0.25">
      <c r="A123" s="22">
        <v>119</v>
      </c>
      <c r="B123" s="35" t="s">
        <v>439</v>
      </c>
      <c r="C123" s="40"/>
      <c r="D123" s="36" t="s">
        <v>440</v>
      </c>
      <c r="E123" s="36" t="s">
        <v>441</v>
      </c>
      <c r="F123" s="33" t="s">
        <v>442</v>
      </c>
      <c r="G123" s="41">
        <v>73677158</v>
      </c>
      <c r="H123" s="35" t="s">
        <v>90</v>
      </c>
      <c r="I123" s="38">
        <v>44036</v>
      </c>
      <c r="J123" s="38">
        <v>44036</v>
      </c>
      <c r="K123" s="38">
        <v>44189</v>
      </c>
    </row>
    <row r="124" spans="1:11" s="18" customFormat="1" ht="66" customHeight="1" x14ac:dyDescent="0.25">
      <c r="A124" s="22">
        <v>120</v>
      </c>
      <c r="B124" s="35" t="s">
        <v>443</v>
      </c>
      <c r="C124" s="40"/>
      <c r="D124" s="36" t="s">
        <v>444</v>
      </c>
      <c r="E124" s="36" t="s">
        <v>445</v>
      </c>
      <c r="F124" s="33" t="s">
        <v>446</v>
      </c>
      <c r="G124" s="37">
        <v>45187232</v>
      </c>
      <c r="H124" s="35" t="s">
        <v>95</v>
      </c>
      <c r="I124" s="38">
        <v>44127</v>
      </c>
      <c r="J124" s="38">
        <v>44132</v>
      </c>
      <c r="K124" s="38">
        <v>44146</v>
      </c>
    </row>
    <row r="125" spans="1:11" s="18" customFormat="1" ht="51" customHeight="1" x14ac:dyDescent="0.25">
      <c r="A125" s="22">
        <v>121</v>
      </c>
      <c r="B125" s="35" t="s">
        <v>447</v>
      </c>
      <c r="C125" s="40"/>
      <c r="D125" s="36" t="s">
        <v>444</v>
      </c>
      <c r="E125" s="36" t="s">
        <v>445</v>
      </c>
      <c r="F125" s="33" t="s">
        <v>448</v>
      </c>
      <c r="G125" s="37">
        <v>56152700</v>
      </c>
      <c r="H125" s="35" t="s">
        <v>95</v>
      </c>
      <c r="I125" s="38">
        <v>44127</v>
      </c>
      <c r="J125" s="38">
        <v>44132</v>
      </c>
      <c r="K125" s="38">
        <v>44146</v>
      </c>
    </row>
    <row r="126" spans="1:11" s="18" customFormat="1" ht="51" customHeight="1" x14ac:dyDescent="0.25">
      <c r="A126" s="22">
        <v>122</v>
      </c>
      <c r="B126" s="35" t="s">
        <v>449</v>
      </c>
      <c r="C126" s="40"/>
      <c r="D126" s="36" t="s">
        <v>450</v>
      </c>
      <c r="E126" s="36" t="s">
        <v>451</v>
      </c>
      <c r="F126" s="33" t="s">
        <v>452</v>
      </c>
      <c r="G126" s="37">
        <v>39954000</v>
      </c>
      <c r="H126" s="35" t="s">
        <v>453</v>
      </c>
      <c r="I126" s="38">
        <v>44146</v>
      </c>
      <c r="J126" s="38">
        <v>44147</v>
      </c>
      <c r="K126" s="38">
        <v>44191</v>
      </c>
    </row>
    <row r="127" spans="1:11" s="43" customFormat="1" ht="52.5" customHeight="1" x14ac:dyDescent="0.25">
      <c r="A127" s="22">
        <v>123</v>
      </c>
      <c r="B127" s="35" t="s">
        <v>454</v>
      </c>
      <c r="C127" s="28"/>
      <c r="D127" s="36" t="s">
        <v>455</v>
      </c>
      <c r="E127" s="36" t="s">
        <v>456</v>
      </c>
      <c r="F127" s="33" t="s">
        <v>457</v>
      </c>
      <c r="G127" s="37">
        <v>129818350</v>
      </c>
      <c r="H127" s="35" t="s">
        <v>95</v>
      </c>
      <c r="I127" s="42">
        <v>44180</v>
      </c>
      <c r="J127" s="42">
        <v>44181</v>
      </c>
      <c r="K127" s="42">
        <v>44195</v>
      </c>
    </row>
    <row r="128" spans="1:11" s="12" customFormat="1" x14ac:dyDescent="0.25">
      <c r="B128" s="44"/>
      <c r="C128" s="45"/>
      <c r="D128" s="46"/>
      <c r="E128" s="47"/>
      <c r="F128" s="47"/>
      <c r="G128" s="48"/>
    </row>
    <row r="129" spans="1:7" s="14" customFormat="1" x14ac:dyDescent="0.25">
      <c r="A129" s="12"/>
      <c r="C129" s="13"/>
      <c r="D129" s="15"/>
      <c r="E129" s="16"/>
      <c r="F129" s="16"/>
      <c r="G129" s="17"/>
    </row>
  </sheetData>
  <autoFilter ref="A4:K4"/>
  <mergeCells count="1">
    <mergeCell ref="A2:K2"/>
  </mergeCells>
  <pageMargins left="0.7" right="0.7" top="0.75" bottom="0.75" header="0.3" footer="0.3"/>
  <pageSetup paperSize="5" orientation="landscape"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05"/>
  <sheetViews>
    <sheetView topLeftCell="B1" zoomScale="60" zoomScaleNormal="60" workbookViewId="0">
      <pane ySplit="1" topLeftCell="A2" activePane="bottomLeft" state="frozen"/>
      <selection pane="bottomLeft" activeCell="F7" sqref="F7"/>
    </sheetView>
  </sheetViews>
  <sheetFormatPr baseColWidth="10" defaultRowHeight="15" x14ac:dyDescent="0.25"/>
  <cols>
    <col min="1" max="1" width="5.140625" customWidth="1"/>
    <col min="2" max="2" width="20.28515625" customWidth="1"/>
    <col min="3" max="3" width="26.140625" customWidth="1"/>
    <col min="4" max="4" width="33.140625" customWidth="1"/>
    <col min="5" max="5" width="21.7109375" customWidth="1"/>
    <col min="6" max="6" width="72.7109375" customWidth="1"/>
    <col min="7" max="7" width="21" customWidth="1"/>
    <col min="8" max="8" width="20.42578125" customWidth="1"/>
    <col min="9" max="9" width="21" customWidth="1"/>
    <col min="10" max="10" width="21.28515625" customWidth="1"/>
    <col min="11" max="11" width="18.42578125" customWidth="1"/>
    <col min="12" max="12" width="14" customWidth="1"/>
    <col min="13" max="13" width="18.42578125" customWidth="1"/>
  </cols>
  <sheetData>
    <row r="1" spans="1:13" ht="43.5" customHeight="1" x14ac:dyDescent="0.5">
      <c r="A1" s="156" t="s">
        <v>458</v>
      </c>
      <c r="B1" s="156"/>
      <c r="C1" s="156"/>
      <c r="D1" s="156"/>
      <c r="E1" s="156"/>
      <c r="F1" s="156"/>
      <c r="G1" s="156"/>
      <c r="H1" s="156"/>
      <c r="I1" s="156"/>
      <c r="J1" s="156"/>
      <c r="K1" s="156"/>
      <c r="L1" s="156"/>
      <c r="M1" s="156"/>
    </row>
    <row r="2" spans="1:13" ht="16.5" thickBot="1" x14ac:dyDescent="0.3">
      <c r="A2" s="3"/>
      <c r="B2" s="1"/>
      <c r="C2" s="4"/>
      <c r="D2" s="5"/>
      <c r="E2" s="5"/>
      <c r="F2" s="5"/>
      <c r="G2" s="6"/>
      <c r="H2" s="6"/>
      <c r="I2" s="6"/>
      <c r="J2" s="1"/>
      <c r="K2" s="1"/>
      <c r="L2" s="1"/>
      <c r="M2" s="1"/>
    </row>
    <row r="3" spans="1:13" ht="44.25" customHeight="1" x14ac:dyDescent="0.25">
      <c r="A3" s="49" t="s">
        <v>1</v>
      </c>
      <c r="B3" s="50" t="s">
        <v>2</v>
      </c>
      <c r="C3" s="50" t="s">
        <v>3</v>
      </c>
      <c r="D3" s="50" t="s">
        <v>4</v>
      </c>
      <c r="E3" s="50" t="s">
        <v>5</v>
      </c>
      <c r="F3" s="50" t="s">
        <v>6</v>
      </c>
      <c r="G3" s="51" t="s">
        <v>7</v>
      </c>
      <c r="H3" s="51" t="s">
        <v>459</v>
      </c>
      <c r="I3" s="51" t="s">
        <v>460</v>
      </c>
      <c r="J3" s="50" t="s">
        <v>8</v>
      </c>
      <c r="K3" s="50" t="s">
        <v>9</v>
      </c>
      <c r="L3" s="50" t="s">
        <v>10</v>
      </c>
      <c r="M3" s="50" t="s">
        <v>11</v>
      </c>
    </row>
    <row r="4" spans="1:13" s="18" customFormat="1" ht="85.5" customHeight="1" x14ac:dyDescent="0.25">
      <c r="A4" s="61">
        <v>1</v>
      </c>
      <c r="B4" s="22" t="s">
        <v>461</v>
      </c>
      <c r="C4" s="22"/>
      <c r="D4" s="22" t="s">
        <v>13</v>
      </c>
      <c r="E4" s="22" t="s">
        <v>14</v>
      </c>
      <c r="F4" s="23" t="s">
        <v>462</v>
      </c>
      <c r="G4" s="77">
        <v>90848000</v>
      </c>
      <c r="H4" s="77"/>
      <c r="I4" s="77">
        <f>G4+H4</f>
        <v>90848000</v>
      </c>
      <c r="J4" s="22" t="s">
        <v>438</v>
      </c>
      <c r="K4" s="25">
        <v>44200</v>
      </c>
      <c r="L4" s="25">
        <v>44200</v>
      </c>
      <c r="M4" s="25">
        <v>44219</v>
      </c>
    </row>
    <row r="5" spans="1:13" s="18" customFormat="1" ht="91.5" customHeight="1" x14ac:dyDescent="0.25">
      <c r="A5" s="61">
        <v>2</v>
      </c>
      <c r="B5" s="22" t="s">
        <v>463</v>
      </c>
      <c r="C5" s="22"/>
      <c r="D5" s="22" t="s">
        <v>464</v>
      </c>
      <c r="E5" s="22" t="s">
        <v>465</v>
      </c>
      <c r="F5" s="23" t="s">
        <v>466</v>
      </c>
      <c r="G5" s="77">
        <v>89768000</v>
      </c>
      <c r="H5" s="77"/>
      <c r="I5" s="77">
        <f t="shared" ref="I5:I149" si="0">G5+H5</f>
        <v>89768000</v>
      </c>
      <c r="J5" s="22" t="s">
        <v>438</v>
      </c>
      <c r="K5" s="25">
        <v>44200</v>
      </c>
      <c r="L5" s="25">
        <v>44200</v>
      </c>
      <c r="M5" s="25">
        <v>44219</v>
      </c>
    </row>
    <row r="6" spans="1:13" s="18" customFormat="1" ht="254.25" customHeight="1" x14ac:dyDescent="0.25">
      <c r="A6" s="61">
        <v>3</v>
      </c>
      <c r="B6" s="22" t="s">
        <v>467</v>
      </c>
      <c r="C6" s="22" t="s">
        <v>468</v>
      </c>
      <c r="D6" s="22" t="s">
        <v>469</v>
      </c>
      <c r="E6" s="22" t="s">
        <v>470</v>
      </c>
      <c r="F6" s="23" t="s">
        <v>462</v>
      </c>
      <c r="G6" s="77">
        <v>4891843000</v>
      </c>
      <c r="H6" s="77">
        <f>463758000+162882000+99184000+8265333+85959328+86966000</f>
        <v>907014661</v>
      </c>
      <c r="I6" s="77">
        <f t="shared" si="0"/>
        <v>5798857661</v>
      </c>
      <c r="J6" s="22" t="s">
        <v>51</v>
      </c>
      <c r="K6" s="25">
        <v>44221</v>
      </c>
      <c r="L6" s="25">
        <v>44221</v>
      </c>
      <c r="M6" s="25">
        <v>44561</v>
      </c>
    </row>
    <row r="7" spans="1:13" s="18" customFormat="1" ht="265.5" customHeight="1" x14ac:dyDescent="0.25">
      <c r="A7" s="61">
        <v>4</v>
      </c>
      <c r="B7" s="22" t="s">
        <v>471</v>
      </c>
      <c r="C7" s="22" t="s">
        <v>472</v>
      </c>
      <c r="D7" s="22" t="s">
        <v>469</v>
      </c>
      <c r="E7" s="22" t="s">
        <v>470</v>
      </c>
      <c r="F7" s="23" t="s">
        <v>473</v>
      </c>
      <c r="G7" s="77">
        <v>1540704000</v>
      </c>
      <c r="H7" s="77">
        <f>143241000+85846000+95452000+7954329+82724616+28012800</f>
        <v>443230745</v>
      </c>
      <c r="I7" s="77">
        <f t="shared" si="0"/>
        <v>1983934745</v>
      </c>
      <c r="J7" s="22" t="s">
        <v>51</v>
      </c>
      <c r="K7" s="25">
        <v>44221</v>
      </c>
      <c r="L7" s="25">
        <v>44221</v>
      </c>
      <c r="M7" s="25">
        <v>44561</v>
      </c>
    </row>
    <row r="8" spans="1:13" s="18" customFormat="1" ht="72" customHeight="1" x14ac:dyDescent="0.25">
      <c r="A8" s="61">
        <v>5</v>
      </c>
      <c r="B8" s="22" t="s">
        <v>474</v>
      </c>
      <c r="C8" s="22" t="s">
        <v>475</v>
      </c>
      <c r="D8" s="22" t="s">
        <v>476</v>
      </c>
      <c r="E8" s="22" t="s">
        <v>102</v>
      </c>
      <c r="F8" s="23" t="s">
        <v>477</v>
      </c>
      <c r="G8" s="77">
        <v>70000000</v>
      </c>
      <c r="H8" s="77">
        <v>35000000</v>
      </c>
      <c r="I8" s="77">
        <f t="shared" si="0"/>
        <v>105000000</v>
      </c>
      <c r="J8" s="22" t="s">
        <v>51</v>
      </c>
      <c r="K8" s="25">
        <v>44221</v>
      </c>
      <c r="L8" s="25">
        <v>44224</v>
      </c>
      <c r="M8" s="25">
        <v>44557</v>
      </c>
    </row>
    <row r="9" spans="1:13" s="18" customFormat="1" ht="60.75" customHeight="1" x14ac:dyDescent="0.25">
      <c r="A9" s="61">
        <v>6</v>
      </c>
      <c r="B9" s="22" t="s">
        <v>478</v>
      </c>
      <c r="C9" s="22"/>
      <c r="D9" s="22" t="s">
        <v>479</v>
      </c>
      <c r="E9" s="22" t="s">
        <v>480</v>
      </c>
      <c r="F9" s="23" t="s">
        <v>481</v>
      </c>
      <c r="G9" s="77">
        <v>45000000</v>
      </c>
      <c r="H9" s="77"/>
      <c r="I9" s="77">
        <f t="shared" si="0"/>
        <v>45000000</v>
      </c>
      <c r="J9" s="22" t="s">
        <v>51</v>
      </c>
      <c r="K9" s="25">
        <v>44221</v>
      </c>
      <c r="L9" s="25">
        <v>44221</v>
      </c>
      <c r="M9" s="25">
        <v>44554</v>
      </c>
    </row>
    <row r="10" spans="1:13" s="18" customFormat="1" ht="76.5" customHeight="1" x14ac:dyDescent="0.25">
      <c r="A10" s="61">
        <v>7</v>
      </c>
      <c r="B10" s="22" t="s">
        <v>482</v>
      </c>
      <c r="C10" s="22" t="s">
        <v>483</v>
      </c>
      <c r="D10" s="22" t="s">
        <v>484</v>
      </c>
      <c r="E10" s="22" t="s">
        <v>485</v>
      </c>
      <c r="F10" s="23" t="s">
        <v>486</v>
      </c>
      <c r="G10" s="77">
        <v>50000000</v>
      </c>
      <c r="H10" s="77">
        <v>18000000</v>
      </c>
      <c r="I10" s="77">
        <f t="shared" si="0"/>
        <v>68000000</v>
      </c>
      <c r="J10" s="22" t="s">
        <v>29</v>
      </c>
      <c r="K10" s="25">
        <v>44221</v>
      </c>
      <c r="L10" s="25">
        <v>44223</v>
      </c>
      <c r="M10" s="25">
        <v>44312</v>
      </c>
    </row>
    <row r="11" spans="1:13" s="18" customFormat="1" ht="66.75" customHeight="1" x14ac:dyDescent="0.25">
      <c r="A11" s="61">
        <v>8</v>
      </c>
      <c r="B11" s="22" t="s">
        <v>487</v>
      </c>
      <c r="C11" s="22" t="s">
        <v>488</v>
      </c>
      <c r="D11" s="22" t="s">
        <v>489</v>
      </c>
      <c r="E11" s="22" t="s">
        <v>490</v>
      </c>
      <c r="F11" s="23" t="s">
        <v>491</v>
      </c>
      <c r="G11" s="77">
        <v>8000000</v>
      </c>
      <c r="H11" s="77">
        <v>4000000</v>
      </c>
      <c r="I11" s="77">
        <f t="shared" si="0"/>
        <v>12000000</v>
      </c>
      <c r="J11" s="22" t="s">
        <v>51</v>
      </c>
      <c r="K11" s="25">
        <v>44221</v>
      </c>
      <c r="L11" s="25">
        <v>44221</v>
      </c>
      <c r="M11" s="25">
        <v>44554</v>
      </c>
    </row>
    <row r="12" spans="1:13" s="18" customFormat="1" ht="114" customHeight="1" x14ac:dyDescent="0.25">
      <c r="A12" s="61" t="s">
        <v>492</v>
      </c>
      <c r="B12" s="22" t="s">
        <v>493</v>
      </c>
      <c r="C12" s="22" t="s">
        <v>494</v>
      </c>
      <c r="D12" s="22" t="s">
        <v>495</v>
      </c>
      <c r="E12" s="22">
        <v>1098752122</v>
      </c>
      <c r="F12" s="23" t="s">
        <v>496</v>
      </c>
      <c r="G12" s="77">
        <v>35000000</v>
      </c>
      <c r="H12" s="77">
        <v>17500000</v>
      </c>
      <c r="I12" s="77">
        <f t="shared" si="0"/>
        <v>52500000</v>
      </c>
      <c r="J12" s="22" t="s">
        <v>61</v>
      </c>
      <c r="K12" s="25">
        <v>44221</v>
      </c>
      <c r="L12" s="25">
        <v>44224</v>
      </c>
      <c r="M12" s="25">
        <v>44496</v>
      </c>
    </row>
    <row r="13" spans="1:13" s="18" customFormat="1" ht="69.75" customHeight="1" x14ac:dyDescent="0.25">
      <c r="A13" s="61">
        <v>10</v>
      </c>
      <c r="B13" s="22" t="s">
        <v>497</v>
      </c>
      <c r="C13" s="22" t="s">
        <v>498</v>
      </c>
      <c r="D13" s="22" t="s">
        <v>499</v>
      </c>
      <c r="E13" s="22" t="s">
        <v>500</v>
      </c>
      <c r="F13" s="23" t="s">
        <v>501</v>
      </c>
      <c r="G13" s="77">
        <v>40000000</v>
      </c>
      <c r="H13" s="77">
        <v>20000000</v>
      </c>
      <c r="I13" s="77">
        <f t="shared" si="0"/>
        <v>60000000</v>
      </c>
      <c r="J13" s="22" t="s">
        <v>61</v>
      </c>
      <c r="K13" s="25">
        <v>44224</v>
      </c>
      <c r="L13" s="25">
        <v>44224</v>
      </c>
      <c r="M13" s="25">
        <v>44496</v>
      </c>
    </row>
    <row r="14" spans="1:13" s="18" customFormat="1" ht="67.5" customHeight="1" x14ac:dyDescent="0.25">
      <c r="A14" s="61">
        <v>11</v>
      </c>
      <c r="B14" s="22" t="s">
        <v>502</v>
      </c>
      <c r="C14" s="22" t="s">
        <v>503</v>
      </c>
      <c r="D14" s="22" t="s">
        <v>504</v>
      </c>
      <c r="E14" s="22" t="s">
        <v>505</v>
      </c>
      <c r="F14" s="23" t="s">
        <v>28</v>
      </c>
      <c r="G14" s="77">
        <v>50000000</v>
      </c>
      <c r="H14" s="77">
        <v>25000000</v>
      </c>
      <c r="I14" s="77">
        <f t="shared" si="0"/>
        <v>75000000</v>
      </c>
      <c r="J14" s="22" t="s">
        <v>61</v>
      </c>
      <c r="K14" s="25">
        <v>44224</v>
      </c>
      <c r="L14" s="25">
        <v>44224</v>
      </c>
      <c r="M14" s="25">
        <v>44496</v>
      </c>
    </row>
    <row r="15" spans="1:13" s="18" customFormat="1" ht="77.25" customHeight="1" x14ac:dyDescent="0.25">
      <c r="A15" s="61">
        <v>12</v>
      </c>
      <c r="B15" s="22" t="s">
        <v>506</v>
      </c>
      <c r="C15" s="22" t="s">
        <v>507</v>
      </c>
      <c r="D15" s="22" t="s">
        <v>73</v>
      </c>
      <c r="E15" s="22" t="s">
        <v>508</v>
      </c>
      <c r="F15" s="23" t="s">
        <v>32</v>
      </c>
      <c r="G15" s="77">
        <v>24000000</v>
      </c>
      <c r="H15" s="77">
        <v>12000000</v>
      </c>
      <c r="I15" s="77">
        <f t="shared" si="0"/>
        <v>36000000</v>
      </c>
      <c r="J15" s="22" t="s">
        <v>51</v>
      </c>
      <c r="K15" s="25">
        <v>44224</v>
      </c>
      <c r="L15" s="25">
        <v>44224</v>
      </c>
      <c r="M15" s="25">
        <v>44557</v>
      </c>
    </row>
    <row r="16" spans="1:13" s="18" customFormat="1" ht="75.75" customHeight="1" x14ac:dyDescent="0.25">
      <c r="A16" s="61">
        <v>13</v>
      </c>
      <c r="B16" s="22" t="s">
        <v>509</v>
      </c>
      <c r="C16" s="22" t="s">
        <v>510</v>
      </c>
      <c r="D16" s="22" t="s">
        <v>511</v>
      </c>
      <c r="E16" s="22" t="s">
        <v>512</v>
      </c>
      <c r="F16" s="23" t="s">
        <v>50</v>
      </c>
      <c r="G16" s="77">
        <v>50000000</v>
      </c>
      <c r="H16" s="77">
        <v>25000000</v>
      </c>
      <c r="I16" s="77">
        <f t="shared" si="0"/>
        <v>75000000</v>
      </c>
      <c r="J16" s="22" t="s">
        <v>51</v>
      </c>
      <c r="K16" s="25">
        <v>44224</v>
      </c>
      <c r="L16" s="25">
        <v>44225</v>
      </c>
      <c r="M16" s="25">
        <v>44559</v>
      </c>
    </row>
    <row r="17" spans="1:13" s="18" customFormat="1" ht="81" customHeight="1" x14ac:dyDescent="0.25">
      <c r="A17" s="61">
        <v>14</v>
      </c>
      <c r="B17" s="22" t="s">
        <v>513</v>
      </c>
      <c r="C17" s="22" t="s">
        <v>514</v>
      </c>
      <c r="D17" s="22" t="s">
        <v>515</v>
      </c>
      <c r="E17" s="22" t="s">
        <v>19</v>
      </c>
      <c r="F17" s="23" t="s">
        <v>516</v>
      </c>
      <c r="G17" s="77">
        <v>90000000</v>
      </c>
      <c r="H17" s="77">
        <v>45000000</v>
      </c>
      <c r="I17" s="77">
        <f t="shared" si="0"/>
        <v>135000000</v>
      </c>
      <c r="J17" s="22" t="s">
        <v>182</v>
      </c>
      <c r="K17" s="25">
        <v>44239</v>
      </c>
      <c r="L17" s="25">
        <v>44221</v>
      </c>
      <c r="M17" s="25">
        <v>44372</v>
      </c>
    </row>
    <row r="18" spans="1:13" s="18" customFormat="1" ht="74.25" customHeight="1" x14ac:dyDescent="0.25">
      <c r="A18" s="61">
        <v>15</v>
      </c>
      <c r="B18" s="22" t="s">
        <v>517</v>
      </c>
      <c r="C18" s="22" t="s">
        <v>514</v>
      </c>
      <c r="D18" s="22" t="s">
        <v>518</v>
      </c>
      <c r="E18" s="22" t="s">
        <v>23</v>
      </c>
      <c r="F18" s="23" t="s">
        <v>519</v>
      </c>
      <c r="G18" s="77">
        <v>90000000</v>
      </c>
      <c r="H18" s="77">
        <v>45000000</v>
      </c>
      <c r="I18" s="77">
        <f t="shared" si="0"/>
        <v>135000000</v>
      </c>
      <c r="J18" s="22" t="s">
        <v>182</v>
      </c>
      <c r="K18" s="25">
        <v>44239</v>
      </c>
      <c r="L18" s="25">
        <v>44221</v>
      </c>
      <c r="M18" s="25">
        <v>44372</v>
      </c>
    </row>
    <row r="19" spans="1:13" s="18" customFormat="1" ht="77.25" customHeight="1" x14ac:dyDescent="0.25">
      <c r="A19" s="61">
        <v>16</v>
      </c>
      <c r="B19" s="22" t="s">
        <v>520</v>
      </c>
      <c r="C19" s="22" t="s">
        <v>521</v>
      </c>
      <c r="D19" s="22" t="s">
        <v>522</v>
      </c>
      <c r="E19" s="22" t="s">
        <v>523</v>
      </c>
      <c r="F19" s="23" t="s">
        <v>524</v>
      </c>
      <c r="G19" s="77">
        <v>18000000</v>
      </c>
      <c r="H19" s="77">
        <v>9000000</v>
      </c>
      <c r="I19" s="77">
        <f t="shared" si="0"/>
        <v>27000000</v>
      </c>
      <c r="J19" s="22" t="s">
        <v>90</v>
      </c>
      <c r="K19" s="25">
        <v>44272</v>
      </c>
      <c r="L19" s="25">
        <v>44272</v>
      </c>
      <c r="M19" s="25">
        <v>44425</v>
      </c>
    </row>
    <row r="20" spans="1:13" s="18" customFormat="1" ht="60.75" customHeight="1" x14ac:dyDescent="0.25">
      <c r="A20" s="61"/>
      <c r="B20" s="22" t="s">
        <v>520</v>
      </c>
      <c r="C20" s="22" t="s">
        <v>525</v>
      </c>
      <c r="D20" s="22" t="s">
        <v>484</v>
      </c>
      <c r="E20" s="22" t="s">
        <v>526</v>
      </c>
      <c r="F20" s="23" t="s">
        <v>527</v>
      </c>
      <c r="G20" s="77">
        <v>18000000</v>
      </c>
      <c r="H20" s="77">
        <v>9000000</v>
      </c>
      <c r="I20" s="77">
        <f>G20+H20</f>
        <v>27000000</v>
      </c>
      <c r="J20" s="22" t="s">
        <v>100</v>
      </c>
      <c r="K20" s="25">
        <v>44341</v>
      </c>
      <c r="L20" s="25">
        <v>44348</v>
      </c>
      <c r="M20" s="25">
        <v>44377</v>
      </c>
    </row>
    <row r="21" spans="1:13" s="18" customFormat="1" ht="60.75" customHeight="1" x14ac:dyDescent="0.25">
      <c r="A21" s="61"/>
      <c r="B21" s="22" t="s">
        <v>528</v>
      </c>
      <c r="C21" s="22" t="s">
        <v>529</v>
      </c>
      <c r="D21" s="22" t="s">
        <v>484</v>
      </c>
      <c r="E21" s="22" t="s">
        <v>526</v>
      </c>
      <c r="F21" s="23" t="s">
        <v>527</v>
      </c>
      <c r="G21" s="77">
        <v>18000000</v>
      </c>
      <c r="H21" s="77">
        <v>9000000</v>
      </c>
      <c r="I21" s="77">
        <f>G21+H21</f>
        <v>27000000</v>
      </c>
      <c r="J21" s="22" t="s">
        <v>100</v>
      </c>
      <c r="K21" s="25">
        <v>44377</v>
      </c>
      <c r="L21" s="25">
        <v>44377</v>
      </c>
      <c r="M21" s="25">
        <v>44407</v>
      </c>
    </row>
    <row r="22" spans="1:13" s="18" customFormat="1" ht="68.25" customHeight="1" x14ac:dyDescent="0.25">
      <c r="A22" s="61"/>
      <c r="B22" s="22" t="s">
        <v>530</v>
      </c>
      <c r="C22" s="22"/>
      <c r="D22" s="22" t="s">
        <v>522</v>
      </c>
      <c r="E22" s="22" t="s">
        <v>523</v>
      </c>
      <c r="F22" s="23" t="s">
        <v>524</v>
      </c>
      <c r="G22" s="77">
        <v>18000000</v>
      </c>
      <c r="H22" s="77"/>
      <c r="I22" s="77">
        <f>G22+H22</f>
        <v>18000000</v>
      </c>
      <c r="J22" s="22" t="s">
        <v>90</v>
      </c>
      <c r="K22" s="25">
        <v>44400</v>
      </c>
      <c r="L22" s="25">
        <v>44400</v>
      </c>
      <c r="M22" s="25">
        <v>44553</v>
      </c>
    </row>
    <row r="23" spans="1:13" s="18" customFormat="1" ht="68.25" customHeight="1" x14ac:dyDescent="0.25">
      <c r="A23" s="61"/>
      <c r="B23" s="22" t="s">
        <v>531</v>
      </c>
      <c r="C23" s="22"/>
      <c r="D23" s="22" t="s">
        <v>495</v>
      </c>
      <c r="E23" s="22">
        <v>1098752122</v>
      </c>
      <c r="F23" s="23" t="s">
        <v>532</v>
      </c>
      <c r="G23" s="77">
        <v>17500000</v>
      </c>
      <c r="H23" s="77"/>
      <c r="I23" s="77">
        <f>G23+H23</f>
        <v>17500000</v>
      </c>
      <c r="J23" s="22" t="s">
        <v>61</v>
      </c>
      <c r="K23" s="25">
        <v>44378</v>
      </c>
      <c r="L23" s="25">
        <v>44378</v>
      </c>
      <c r="M23" s="25">
        <v>44561</v>
      </c>
    </row>
    <row r="24" spans="1:13" s="18" customFormat="1" ht="68.25" customHeight="1" x14ac:dyDescent="0.25">
      <c r="A24" s="61"/>
      <c r="B24" s="22" t="s">
        <v>533</v>
      </c>
      <c r="C24" s="22" t="s">
        <v>534</v>
      </c>
      <c r="D24" s="22" t="s">
        <v>515</v>
      </c>
      <c r="E24" s="22" t="s">
        <v>19</v>
      </c>
      <c r="F24" s="23" t="s">
        <v>535</v>
      </c>
      <c r="G24" s="77">
        <v>18000000</v>
      </c>
      <c r="H24" s="77">
        <v>9000000</v>
      </c>
      <c r="I24" s="77">
        <f>G24+H24</f>
        <v>27000000</v>
      </c>
      <c r="J24" s="22" t="s">
        <v>95</v>
      </c>
      <c r="K24" s="25">
        <v>44410</v>
      </c>
      <c r="L24" s="25">
        <v>44421</v>
      </c>
      <c r="M24" s="25">
        <v>44435</v>
      </c>
    </row>
    <row r="25" spans="1:13" s="18" customFormat="1" ht="68.25" customHeight="1" x14ac:dyDescent="0.25">
      <c r="A25" s="61"/>
      <c r="B25" s="22" t="s">
        <v>536</v>
      </c>
      <c r="C25" s="22" t="s">
        <v>534</v>
      </c>
      <c r="D25" s="22" t="s">
        <v>515</v>
      </c>
      <c r="E25" s="22" t="s">
        <v>19</v>
      </c>
      <c r="F25" s="23" t="s">
        <v>537</v>
      </c>
      <c r="G25" s="77">
        <v>18000000</v>
      </c>
      <c r="H25" s="77">
        <v>9000000</v>
      </c>
      <c r="I25" s="77">
        <f t="shared" ref="I25:I49" si="1">G25+H25</f>
        <v>27000000</v>
      </c>
      <c r="J25" s="22" t="s">
        <v>95</v>
      </c>
      <c r="K25" s="25">
        <v>44410</v>
      </c>
      <c r="L25" s="25">
        <v>44421</v>
      </c>
      <c r="M25" s="25">
        <v>44435</v>
      </c>
    </row>
    <row r="26" spans="1:13" s="18" customFormat="1" ht="68.25" customHeight="1" x14ac:dyDescent="0.25">
      <c r="A26" s="61"/>
      <c r="B26" s="22" t="s">
        <v>538</v>
      </c>
      <c r="C26" s="22" t="s">
        <v>534</v>
      </c>
      <c r="D26" s="22" t="s">
        <v>518</v>
      </c>
      <c r="E26" s="22" t="s">
        <v>23</v>
      </c>
      <c r="F26" s="23" t="s">
        <v>539</v>
      </c>
      <c r="G26" s="77">
        <v>18000000</v>
      </c>
      <c r="H26" s="77">
        <v>9000000</v>
      </c>
      <c r="I26" s="77">
        <f t="shared" si="1"/>
        <v>27000000</v>
      </c>
      <c r="J26" s="22" t="s">
        <v>95</v>
      </c>
      <c r="K26" s="25">
        <v>44410</v>
      </c>
      <c r="L26" s="25">
        <v>44421</v>
      </c>
      <c r="M26" s="25">
        <v>44435</v>
      </c>
    </row>
    <row r="27" spans="1:13" s="18" customFormat="1" ht="68.25" customHeight="1" x14ac:dyDescent="0.25">
      <c r="A27" s="61"/>
      <c r="B27" s="22" t="s">
        <v>540</v>
      </c>
      <c r="C27" s="22" t="s">
        <v>534</v>
      </c>
      <c r="D27" s="22" t="s">
        <v>518</v>
      </c>
      <c r="E27" s="22" t="s">
        <v>23</v>
      </c>
      <c r="F27" s="23" t="s">
        <v>541</v>
      </c>
      <c r="G27" s="77">
        <v>18000000</v>
      </c>
      <c r="H27" s="77">
        <v>9000000</v>
      </c>
      <c r="I27" s="77">
        <f t="shared" si="1"/>
        <v>27000000</v>
      </c>
      <c r="J27" s="22" t="s">
        <v>100</v>
      </c>
      <c r="K27" s="25">
        <v>44410</v>
      </c>
      <c r="L27" s="25">
        <v>44421</v>
      </c>
      <c r="M27" s="25">
        <v>44451</v>
      </c>
    </row>
    <row r="28" spans="1:13" s="18" customFormat="1" ht="68.25" customHeight="1" x14ac:dyDescent="0.25">
      <c r="A28" s="61"/>
      <c r="B28" s="22" t="s">
        <v>542</v>
      </c>
      <c r="C28" s="22" t="s">
        <v>543</v>
      </c>
      <c r="D28" s="22" t="s">
        <v>484</v>
      </c>
      <c r="E28" s="22" t="s">
        <v>526</v>
      </c>
      <c r="F28" s="23" t="s">
        <v>544</v>
      </c>
      <c r="G28" s="77">
        <v>18000000</v>
      </c>
      <c r="H28" s="77">
        <v>9000000</v>
      </c>
      <c r="I28" s="77">
        <f t="shared" si="1"/>
        <v>27000000</v>
      </c>
      <c r="J28" s="22" t="s">
        <v>100</v>
      </c>
      <c r="K28" s="25">
        <v>44420</v>
      </c>
      <c r="L28" s="25">
        <v>44420</v>
      </c>
      <c r="M28" s="25">
        <v>44450</v>
      </c>
    </row>
    <row r="29" spans="1:13" s="18" customFormat="1" ht="68.25" customHeight="1" x14ac:dyDescent="0.25">
      <c r="A29" s="61"/>
      <c r="B29" s="22" t="s">
        <v>545</v>
      </c>
      <c r="C29" s="22"/>
      <c r="D29" s="36" t="s">
        <v>73</v>
      </c>
      <c r="E29" s="35" t="s">
        <v>508</v>
      </c>
      <c r="F29" s="23" t="s">
        <v>546</v>
      </c>
      <c r="G29" s="77">
        <v>18000000</v>
      </c>
      <c r="H29" s="77"/>
      <c r="I29" s="77">
        <f t="shared" si="1"/>
        <v>18000000</v>
      </c>
      <c r="J29" s="22" t="s">
        <v>41</v>
      </c>
      <c r="K29" s="25">
        <v>44420</v>
      </c>
      <c r="L29" s="25">
        <v>44420</v>
      </c>
      <c r="M29" s="25">
        <v>44541</v>
      </c>
    </row>
    <row r="30" spans="1:13" s="18" customFormat="1" ht="99.75" customHeight="1" x14ac:dyDescent="0.25">
      <c r="A30" s="61"/>
      <c r="B30" s="22" t="s">
        <v>547</v>
      </c>
      <c r="C30" s="22" t="s">
        <v>548</v>
      </c>
      <c r="D30" s="22" t="s">
        <v>495</v>
      </c>
      <c r="E30" s="22">
        <v>1098752122</v>
      </c>
      <c r="F30" s="23" t="s">
        <v>549</v>
      </c>
      <c r="G30" s="77">
        <v>18000000</v>
      </c>
      <c r="H30" s="77">
        <v>9000000</v>
      </c>
      <c r="I30" s="77">
        <f t="shared" si="1"/>
        <v>27000000</v>
      </c>
      <c r="J30" s="22" t="s">
        <v>41</v>
      </c>
      <c r="K30" s="25">
        <v>44420</v>
      </c>
      <c r="L30" s="25">
        <v>44420</v>
      </c>
      <c r="M30" s="25">
        <v>44541</v>
      </c>
    </row>
    <row r="31" spans="1:13" s="18" customFormat="1" ht="58.5" customHeight="1" x14ac:dyDescent="0.25">
      <c r="A31" s="61"/>
      <c r="B31" s="22" t="s">
        <v>550</v>
      </c>
      <c r="C31" s="22" t="s">
        <v>551</v>
      </c>
      <c r="D31" s="22" t="s">
        <v>484</v>
      </c>
      <c r="E31" s="22" t="s">
        <v>485</v>
      </c>
      <c r="F31" s="23" t="s">
        <v>544</v>
      </c>
      <c r="G31" s="77">
        <v>18000000</v>
      </c>
      <c r="H31" s="77">
        <v>9000000</v>
      </c>
      <c r="I31" s="77">
        <f t="shared" si="1"/>
        <v>27000000</v>
      </c>
      <c r="J31" s="22" t="s">
        <v>100</v>
      </c>
      <c r="K31" s="25">
        <v>44470</v>
      </c>
      <c r="L31" s="25">
        <v>44475</v>
      </c>
      <c r="M31" s="25">
        <v>44520</v>
      </c>
    </row>
    <row r="32" spans="1:13" s="18" customFormat="1" ht="81" customHeight="1" x14ac:dyDescent="0.25">
      <c r="A32" s="61"/>
      <c r="B32" s="22" t="s">
        <v>552</v>
      </c>
      <c r="C32" s="22"/>
      <c r="D32" s="22" t="s">
        <v>553</v>
      </c>
      <c r="E32" s="22" t="s">
        <v>512</v>
      </c>
      <c r="F32" s="23" t="s">
        <v>554</v>
      </c>
      <c r="G32" s="77">
        <v>18000000</v>
      </c>
      <c r="H32" s="77"/>
      <c r="I32" s="77">
        <f t="shared" si="1"/>
        <v>18000000</v>
      </c>
      <c r="J32" s="22" t="s">
        <v>182</v>
      </c>
      <c r="K32" s="25">
        <v>44470</v>
      </c>
      <c r="L32" s="25">
        <v>44481</v>
      </c>
      <c r="M32" s="25">
        <v>44542</v>
      </c>
    </row>
    <row r="33" spans="1:13" s="18" customFormat="1" ht="99.75" customHeight="1" x14ac:dyDescent="0.25">
      <c r="A33" s="61"/>
      <c r="B33" s="22" t="s">
        <v>555</v>
      </c>
      <c r="C33" s="22"/>
      <c r="D33" s="22" t="s">
        <v>556</v>
      </c>
      <c r="E33" s="22" t="s">
        <v>557</v>
      </c>
      <c r="F33" s="23" t="s">
        <v>558</v>
      </c>
      <c r="G33" s="77">
        <v>18000000</v>
      </c>
      <c r="H33" s="77"/>
      <c r="I33" s="77">
        <f t="shared" si="1"/>
        <v>18000000</v>
      </c>
      <c r="J33" s="22" t="s">
        <v>29</v>
      </c>
      <c r="K33" s="25">
        <v>44470</v>
      </c>
      <c r="L33" s="25">
        <v>44531</v>
      </c>
      <c r="M33" s="25">
        <v>44561</v>
      </c>
    </row>
    <row r="34" spans="1:13" s="18" customFormat="1" ht="83.25" customHeight="1" x14ac:dyDescent="0.25">
      <c r="A34" s="61"/>
      <c r="B34" s="22" t="s">
        <v>559</v>
      </c>
      <c r="C34" s="22" t="s">
        <v>560</v>
      </c>
      <c r="D34" s="22" t="s">
        <v>522</v>
      </c>
      <c r="E34" s="22" t="s">
        <v>523</v>
      </c>
      <c r="F34" s="23" t="s">
        <v>524</v>
      </c>
      <c r="G34" s="77">
        <v>18000000</v>
      </c>
      <c r="H34" s="77">
        <v>3000000</v>
      </c>
      <c r="I34" s="77">
        <f t="shared" si="1"/>
        <v>21000000</v>
      </c>
      <c r="J34" s="22" t="s">
        <v>182</v>
      </c>
      <c r="K34" s="25">
        <v>44484</v>
      </c>
      <c r="L34" s="25">
        <v>44502</v>
      </c>
      <c r="M34" s="25">
        <v>44561</v>
      </c>
    </row>
    <row r="35" spans="1:13" s="18" customFormat="1" ht="82.5" customHeight="1" x14ac:dyDescent="0.25">
      <c r="A35" s="61"/>
      <c r="B35" s="22" t="s">
        <v>561</v>
      </c>
      <c r="C35" s="22"/>
      <c r="D35" s="22" t="s">
        <v>499</v>
      </c>
      <c r="E35" s="22" t="s">
        <v>500</v>
      </c>
      <c r="F35" s="23" t="s">
        <v>501</v>
      </c>
      <c r="G35" s="77">
        <v>18000000</v>
      </c>
      <c r="H35" s="77"/>
      <c r="I35" s="77">
        <f t="shared" si="1"/>
        <v>18000000</v>
      </c>
      <c r="J35" s="22" t="s">
        <v>182</v>
      </c>
      <c r="K35" s="25">
        <v>44484</v>
      </c>
      <c r="L35" s="25">
        <v>44502</v>
      </c>
      <c r="M35" s="25">
        <v>44561</v>
      </c>
    </row>
    <row r="36" spans="1:13" s="18" customFormat="1" ht="72" customHeight="1" x14ac:dyDescent="0.25">
      <c r="A36" s="61"/>
      <c r="B36" s="22" t="s">
        <v>562</v>
      </c>
      <c r="C36" s="22" t="s">
        <v>563</v>
      </c>
      <c r="D36" s="22" t="s">
        <v>504</v>
      </c>
      <c r="E36" s="22" t="s">
        <v>505</v>
      </c>
      <c r="F36" s="23" t="s">
        <v>28</v>
      </c>
      <c r="G36" s="77">
        <v>18000000</v>
      </c>
      <c r="H36" s="77">
        <v>9000000</v>
      </c>
      <c r="I36" s="77">
        <f t="shared" si="1"/>
        <v>27000000</v>
      </c>
      <c r="J36" s="22" t="s">
        <v>182</v>
      </c>
      <c r="K36" s="25">
        <v>44484</v>
      </c>
      <c r="L36" s="25">
        <v>44502</v>
      </c>
      <c r="M36" s="25">
        <v>44561</v>
      </c>
    </row>
    <row r="37" spans="1:13" s="18" customFormat="1" ht="73.5" customHeight="1" x14ac:dyDescent="0.25">
      <c r="A37" s="61"/>
      <c r="B37" s="22" t="s">
        <v>564</v>
      </c>
      <c r="C37" s="22" t="s">
        <v>565</v>
      </c>
      <c r="D37" s="22" t="s">
        <v>515</v>
      </c>
      <c r="E37" s="22" t="s">
        <v>19</v>
      </c>
      <c r="F37" s="23" t="s">
        <v>566</v>
      </c>
      <c r="G37" s="77">
        <v>45000000</v>
      </c>
      <c r="H37" s="77">
        <v>22500000</v>
      </c>
      <c r="I37" s="77">
        <f t="shared" si="1"/>
        <v>67500000</v>
      </c>
      <c r="J37" s="22" t="s">
        <v>567</v>
      </c>
      <c r="K37" s="25">
        <v>44497</v>
      </c>
      <c r="L37" s="25">
        <v>44508</v>
      </c>
      <c r="M37" s="25">
        <v>44522</v>
      </c>
    </row>
    <row r="38" spans="1:13" s="18" customFormat="1" ht="77.25" customHeight="1" x14ac:dyDescent="0.25">
      <c r="A38" s="61"/>
      <c r="B38" s="22" t="s">
        <v>568</v>
      </c>
      <c r="C38" s="22" t="s">
        <v>565</v>
      </c>
      <c r="D38" s="22" t="s">
        <v>515</v>
      </c>
      <c r="E38" s="22" t="s">
        <v>19</v>
      </c>
      <c r="F38" s="23" t="s">
        <v>569</v>
      </c>
      <c r="G38" s="77">
        <v>45000000</v>
      </c>
      <c r="H38" s="77">
        <v>22500000</v>
      </c>
      <c r="I38" s="77">
        <f t="shared" si="1"/>
        <v>67500000</v>
      </c>
      <c r="J38" s="22" t="s">
        <v>567</v>
      </c>
      <c r="K38" s="25">
        <v>44497</v>
      </c>
      <c r="L38" s="25">
        <v>44508</v>
      </c>
      <c r="M38" s="25">
        <v>44522</v>
      </c>
    </row>
    <row r="39" spans="1:13" s="18" customFormat="1" ht="77.25" customHeight="1" x14ac:dyDescent="0.25">
      <c r="A39" s="61"/>
      <c r="B39" s="22" t="s">
        <v>570</v>
      </c>
      <c r="C39" s="22" t="s">
        <v>565</v>
      </c>
      <c r="D39" s="22" t="s">
        <v>515</v>
      </c>
      <c r="E39" s="22" t="s">
        <v>19</v>
      </c>
      <c r="F39" s="23" t="s">
        <v>571</v>
      </c>
      <c r="G39" s="77">
        <v>45000000</v>
      </c>
      <c r="H39" s="77">
        <v>22500000</v>
      </c>
      <c r="I39" s="77">
        <f t="shared" si="1"/>
        <v>67500000</v>
      </c>
      <c r="J39" s="22" t="s">
        <v>100</v>
      </c>
      <c r="K39" s="25">
        <v>44497</v>
      </c>
      <c r="L39" s="25">
        <v>44508</v>
      </c>
      <c r="M39" s="25">
        <v>44538</v>
      </c>
    </row>
    <row r="40" spans="1:13" s="18" customFormat="1" ht="84.75" customHeight="1" x14ac:dyDescent="0.25">
      <c r="A40" s="61"/>
      <c r="B40" s="22" t="s">
        <v>572</v>
      </c>
      <c r="C40" s="22" t="s">
        <v>565</v>
      </c>
      <c r="D40" s="22" t="s">
        <v>515</v>
      </c>
      <c r="E40" s="22" t="s">
        <v>19</v>
      </c>
      <c r="F40" s="23" t="s">
        <v>573</v>
      </c>
      <c r="G40" s="77">
        <v>45000000</v>
      </c>
      <c r="H40" s="77">
        <v>22500000</v>
      </c>
      <c r="I40" s="77">
        <f t="shared" si="1"/>
        <v>67500000</v>
      </c>
      <c r="J40" s="22" t="s">
        <v>100</v>
      </c>
      <c r="K40" s="25">
        <v>44497</v>
      </c>
      <c r="L40" s="25">
        <v>44508</v>
      </c>
      <c r="M40" s="25">
        <v>44538</v>
      </c>
    </row>
    <row r="41" spans="1:13" s="18" customFormat="1" ht="99.75" customHeight="1" x14ac:dyDescent="0.25">
      <c r="A41" s="61"/>
      <c r="B41" s="22" t="s">
        <v>574</v>
      </c>
      <c r="C41" s="22"/>
      <c r="D41" s="22" t="s">
        <v>495</v>
      </c>
      <c r="E41" s="22">
        <v>1098752122</v>
      </c>
      <c r="F41" s="23" t="s">
        <v>549</v>
      </c>
      <c r="G41" s="77">
        <v>18000000</v>
      </c>
      <c r="H41" s="77"/>
      <c r="I41" s="77">
        <f t="shared" si="1"/>
        <v>18000000</v>
      </c>
      <c r="J41" s="22" t="s">
        <v>575</v>
      </c>
      <c r="K41" s="25">
        <v>44519</v>
      </c>
      <c r="L41" s="25">
        <v>44519</v>
      </c>
      <c r="M41" s="25">
        <v>44561</v>
      </c>
    </row>
    <row r="42" spans="1:13" s="18" customFormat="1" ht="78.75" customHeight="1" x14ac:dyDescent="0.25">
      <c r="A42" s="61"/>
      <c r="B42" s="22" t="s">
        <v>574</v>
      </c>
      <c r="C42" s="22" t="s">
        <v>576</v>
      </c>
      <c r="D42" s="22" t="s">
        <v>484</v>
      </c>
      <c r="E42" s="22" t="s">
        <v>485</v>
      </c>
      <c r="F42" s="23" t="s">
        <v>544</v>
      </c>
      <c r="G42" s="77">
        <v>18000000</v>
      </c>
      <c r="H42" s="77">
        <v>9000000</v>
      </c>
      <c r="I42" s="77">
        <f t="shared" si="1"/>
        <v>27000000</v>
      </c>
      <c r="J42" s="22" t="s">
        <v>100</v>
      </c>
      <c r="K42" s="25">
        <v>44533</v>
      </c>
      <c r="L42" s="25">
        <v>44536</v>
      </c>
      <c r="M42" s="25">
        <v>44561</v>
      </c>
    </row>
    <row r="43" spans="1:13" s="18" customFormat="1" ht="75.75" customHeight="1" x14ac:dyDescent="0.25">
      <c r="A43" s="61"/>
      <c r="B43" s="22" t="s">
        <v>577</v>
      </c>
      <c r="C43" s="22"/>
      <c r="D43" s="22" t="s">
        <v>515</v>
      </c>
      <c r="E43" s="22" t="s">
        <v>19</v>
      </c>
      <c r="F43" s="23" t="s">
        <v>566</v>
      </c>
      <c r="G43" s="77">
        <v>45000000</v>
      </c>
      <c r="H43" s="77"/>
      <c r="I43" s="77">
        <f t="shared" si="1"/>
        <v>45000000</v>
      </c>
      <c r="J43" s="22" t="s">
        <v>100</v>
      </c>
      <c r="K43" s="25">
        <v>44537</v>
      </c>
      <c r="L43" s="25">
        <v>44550</v>
      </c>
      <c r="M43" s="25">
        <v>44561</v>
      </c>
    </row>
    <row r="44" spans="1:13" s="18" customFormat="1" ht="84.75" customHeight="1" x14ac:dyDescent="0.25">
      <c r="A44" s="61"/>
      <c r="B44" s="22" t="s">
        <v>578</v>
      </c>
      <c r="C44" s="22"/>
      <c r="D44" s="22" t="s">
        <v>515</v>
      </c>
      <c r="E44" s="22" t="s">
        <v>19</v>
      </c>
      <c r="F44" s="23" t="s">
        <v>579</v>
      </c>
      <c r="G44" s="77">
        <v>45000000</v>
      </c>
      <c r="H44" s="77"/>
      <c r="I44" s="77">
        <f t="shared" si="1"/>
        <v>45000000</v>
      </c>
      <c r="J44" s="22" t="s">
        <v>100</v>
      </c>
      <c r="K44" s="25">
        <v>44537</v>
      </c>
      <c r="L44" s="25">
        <v>44550</v>
      </c>
      <c r="M44" s="25">
        <v>44561</v>
      </c>
    </row>
    <row r="45" spans="1:13" s="18" customFormat="1" ht="78.75" customHeight="1" x14ac:dyDescent="0.25">
      <c r="A45" s="61"/>
      <c r="B45" s="22" t="s">
        <v>580</v>
      </c>
      <c r="C45" s="22"/>
      <c r="D45" s="22" t="s">
        <v>515</v>
      </c>
      <c r="E45" s="22" t="s">
        <v>19</v>
      </c>
      <c r="F45" s="23" t="s">
        <v>571</v>
      </c>
      <c r="G45" s="77">
        <v>45000000</v>
      </c>
      <c r="H45" s="77"/>
      <c r="I45" s="77">
        <f t="shared" si="1"/>
        <v>45000000</v>
      </c>
      <c r="J45" s="22" t="s">
        <v>100</v>
      </c>
      <c r="K45" s="25">
        <v>44537</v>
      </c>
      <c r="L45" s="25">
        <v>44550</v>
      </c>
      <c r="M45" s="25">
        <v>44561</v>
      </c>
    </row>
    <row r="46" spans="1:13" s="18" customFormat="1" ht="75.75" customHeight="1" x14ac:dyDescent="0.25">
      <c r="A46" s="61"/>
      <c r="B46" s="22" t="s">
        <v>581</v>
      </c>
      <c r="C46" s="22"/>
      <c r="D46" s="22" t="s">
        <v>515</v>
      </c>
      <c r="E46" s="22" t="s">
        <v>19</v>
      </c>
      <c r="F46" s="23" t="s">
        <v>582</v>
      </c>
      <c r="G46" s="77">
        <v>40000000</v>
      </c>
      <c r="H46" s="77"/>
      <c r="I46" s="77">
        <f t="shared" si="1"/>
        <v>40000000</v>
      </c>
      <c r="J46" s="22" t="s">
        <v>100</v>
      </c>
      <c r="K46" s="25">
        <v>44537</v>
      </c>
      <c r="L46" s="25">
        <v>44550</v>
      </c>
      <c r="M46" s="25">
        <v>44561</v>
      </c>
    </row>
    <row r="47" spans="1:13" s="18" customFormat="1" ht="82.5" customHeight="1" x14ac:dyDescent="0.25">
      <c r="A47" s="61"/>
      <c r="B47" s="22" t="s">
        <v>583</v>
      </c>
      <c r="C47" s="22"/>
      <c r="D47" s="22" t="s">
        <v>73</v>
      </c>
      <c r="E47" s="28" t="s">
        <v>508</v>
      </c>
      <c r="F47" s="23" t="s">
        <v>546</v>
      </c>
      <c r="G47" s="77">
        <v>18000000</v>
      </c>
      <c r="H47" s="77"/>
      <c r="I47" s="77">
        <f t="shared" si="1"/>
        <v>18000000</v>
      </c>
      <c r="J47" s="22" t="s">
        <v>95</v>
      </c>
      <c r="K47" s="25">
        <v>44545</v>
      </c>
      <c r="L47" s="25">
        <v>44545</v>
      </c>
      <c r="M47" s="25">
        <v>44560</v>
      </c>
    </row>
    <row r="48" spans="1:13" s="18" customFormat="1" ht="99.75" customHeight="1" x14ac:dyDescent="0.25">
      <c r="A48" s="61"/>
      <c r="B48" s="22" t="s">
        <v>584</v>
      </c>
      <c r="C48" s="22"/>
      <c r="D48" s="22" t="s">
        <v>553</v>
      </c>
      <c r="E48" s="22" t="s">
        <v>512</v>
      </c>
      <c r="F48" s="23" t="s">
        <v>554</v>
      </c>
      <c r="G48" s="77">
        <v>18000000</v>
      </c>
      <c r="H48" s="77"/>
      <c r="I48" s="77">
        <f>G48+H48</f>
        <v>18000000</v>
      </c>
      <c r="J48" s="30" t="s">
        <v>95</v>
      </c>
      <c r="K48" s="25">
        <v>44545</v>
      </c>
      <c r="L48" s="25">
        <v>44545</v>
      </c>
      <c r="M48" s="25">
        <v>44560</v>
      </c>
    </row>
    <row r="49" spans="1:13" s="18" customFormat="1" ht="99.75" customHeight="1" x14ac:dyDescent="0.25">
      <c r="A49" s="61"/>
      <c r="B49" s="22" t="s">
        <v>585</v>
      </c>
      <c r="C49" s="22"/>
      <c r="D49" s="22" t="s">
        <v>586</v>
      </c>
      <c r="E49" s="22" t="s">
        <v>587</v>
      </c>
      <c r="F49" s="23" t="s">
        <v>588</v>
      </c>
      <c r="G49" s="77">
        <v>18000000</v>
      </c>
      <c r="H49" s="77"/>
      <c r="I49" s="77">
        <f t="shared" si="1"/>
        <v>18000000</v>
      </c>
      <c r="J49" s="22" t="s">
        <v>172</v>
      </c>
      <c r="K49" s="25">
        <v>44552</v>
      </c>
      <c r="L49" s="25">
        <v>44552</v>
      </c>
      <c r="M49" s="25">
        <v>44560</v>
      </c>
    </row>
    <row r="50" spans="1:13" s="18" customFormat="1" ht="69" customHeight="1" x14ac:dyDescent="0.25">
      <c r="A50" s="61">
        <v>17</v>
      </c>
      <c r="B50" s="22" t="s">
        <v>589</v>
      </c>
      <c r="C50" s="22"/>
      <c r="D50" s="22" t="s">
        <v>590</v>
      </c>
      <c r="E50" s="22" t="s">
        <v>591</v>
      </c>
      <c r="F50" s="23" t="s">
        <v>592</v>
      </c>
      <c r="G50" s="77">
        <v>89333000</v>
      </c>
      <c r="H50" s="77"/>
      <c r="I50" s="77">
        <f t="shared" si="0"/>
        <v>89333000</v>
      </c>
      <c r="J50" s="22" t="s">
        <v>438</v>
      </c>
      <c r="K50" s="25">
        <v>44200</v>
      </c>
      <c r="L50" s="25">
        <v>44200</v>
      </c>
      <c r="M50" s="25">
        <v>44219</v>
      </c>
    </row>
    <row r="51" spans="1:13" s="18" customFormat="1" ht="114" customHeight="1" x14ac:dyDescent="0.25">
      <c r="A51" s="61">
        <v>18</v>
      </c>
      <c r="B51" s="22" t="s">
        <v>593</v>
      </c>
      <c r="C51" s="22" t="s">
        <v>594</v>
      </c>
      <c r="D51" s="22" t="s">
        <v>595</v>
      </c>
      <c r="E51" s="22" t="s">
        <v>596</v>
      </c>
      <c r="F51" s="23" t="s">
        <v>597</v>
      </c>
      <c r="G51" s="77">
        <v>80134880</v>
      </c>
      <c r="H51" s="77">
        <v>40067440</v>
      </c>
      <c r="I51" s="77">
        <f t="shared" si="0"/>
        <v>120202320</v>
      </c>
      <c r="J51" s="22" t="s">
        <v>182</v>
      </c>
      <c r="K51" s="25">
        <v>44200</v>
      </c>
      <c r="L51" s="25">
        <v>44200</v>
      </c>
      <c r="M51" s="25">
        <v>44289</v>
      </c>
    </row>
    <row r="52" spans="1:13" s="18" customFormat="1" ht="97.5" customHeight="1" x14ac:dyDescent="0.25">
      <c r="A52" s="61">
        <v>19</v>
      </c>
      <c r="B52" s="22" t="s">
        <v>598</v>
      </c>
      <c r="C52" s="22" t="s">
        <v>599</v>
      </c>
      <c r="D52" s="22" t="s">
        <v>600</v>
      </c>
      <c r="E52" s="22" t="s">
        <v>601</v>
      </c>
      <c r="F52" s="23" t="s">
        <v>602</v>
      </c>
      <c r="G52" s="77">
        <v>56640000</v>
      </c>
      <c r="H52" s="77">
        <v>24000000</v>
      </c>
      <c r="I52" s="77">
        <f t="shared" si="0"/>
        <v>80640000</v>
      </c>
      <c r="J52" s="22" t="s">
        <v>603</v>
      </c>
      <c r="K52" s="25">
        <v>44200</v>
      </c>
      <c r="L52" s="25">
        <v>44200</v>
      </c>
      <c r="M52" s="25">
        <v>44561</v>
      </c>
    </row>
    <row r="53" spans="1:13" s="18" customFormat="1" ht="72" customHeight="1" x14ac:dyDescent="0.25">
      <c r="A53" s="61">
        <v>20</v>
      </c>
      <c r="B53" s="22" t="s">
        <v>604</v>
      </c>
      <c r="C53" s="22"/>
      <c r="D53" s="22" t="s">
        <v>126</v>
      </c>
      <c r="E53" s="22" t="s">
        <v>605</v>
      </c>
      <c r="F53" s="23" t="s">
        <v>606</v>
      </c>
      <c r="G53" s="77">
        <v>4620000</v>
      </c>
      <c r="H53" s="77"/>
      <c r="I53" s="77">
        <f t="shared" si="0"/>
        <v>4620000</v>
      </c>
      <c r="J53" s="22" t="s">
        <v>51</v>
      </c>
      <c r="K53" s="25">
        <v>44221</v>
      </c>
      <c r="L53" s="25">
        <v>44221</v>
      </c>
      <c r="M53" s="25">
        <v>44554</v>
      </c>
    </row>
    <row r="54" spans="1:13" s="18" customFormat="1" ht="72" customHeight="1" x14ac:dyDescent="0.25">
      <c r="A54" s="61">
        <v>21</v>
      </c>
      <c r="B54" s="22" t="s">
        <v>607</v>
      </c>
      <c r="C54" s="22" t="s">
        <v>608</v>
      </c>
      <c r="D54" s="22" t="s">
        <v>609</v>
      </c>
      <c r="E54" s="22" t="s">
        <v>610</v>
      </c>
      <c r="F54" s="23" t="s">
        <v>611</v>
      </c>
      <c r="G54" s="77">
        <v>12000000</v>
      </c>
      <c r="H54" s="77">
        <v>6000000</v>
      </c>
      <c r="I54" s="77">
        <f t="shared" si="0"/>
        <v>18000000</v>
      </c>
      <c r="J54" s="22" t="s">
        <v>51</v>
      </c>
      <c r="K54" s="25">
        <v>44221</v>
      </c>
      <c r="L54" s="25">
        <v>44221</v>
      </c>
      <c r="M54" s="25">
        <v>44552</v>
      </c>
    </row>
    <row r="55" spans="1:13" s="18" customFormat="1" ht="82.5" customHeight="1" x14ac:dyDescent="0.25">
      <c r="A55" s="61">
        <v>22</v>
      </c>
      <c r="B55" s="22" t="s">
        <v>612</v>
      </c>
      <c r="C55" s="22"/>
      <c r="D55" s="22" t="s">
        <v>613</v>
      </c>
      <c r="E55" s="22" t="s">
        <v>614</v>
      </c>
      <c r="F55" s="23" t="s">
        <v>615</v>
      </c>
      <c r="G55" s="77">
        <v>50000000</v>
      </c>
      <c r="H55" s="77"/>
      <c r="I55" s="77">
        <f t="shared" si="0"/>
        <v>50000000</v>
      </c>
      <c r="J55" s="22" t="s">
        <v>51</v>
      </c>
      <c r="K55" s="25">
        <v>44224</v>
      </c>
      <c r="L55" s="25">
        <v>44224</v>
      </c>
      <c r="M55" s="25">
        <v>44558</v>
      </c>
    </row>
    <row r="56" spans="1:13" s="18" customFormat="1" ht="71.25" customHeight="1" x14ac:dyDescent="0.25">
      <c r="A56" s="61">
        <v>23</v>
      </c>
      <c r="B56" s="22" t="s">
        <v>616</v>
      </c>
      <c r="C56" s="22"/>
      <c r="D56" s="22" t="s">
        <v>177</v>
      </c>
      <c r="E56" s="22" t="s">
        <v>617</v>
      </c>
      <c r="F56" s="23" t="s">
        <v>618</v>
      </c>
      <c r="G56" s="77">
        <v>52831240</v>
      </c>
      <c r="H56" s="77"/>
      <c r="I56" s="77">
        <f t="shared" si="0"/>
        <v>52831240</v>
      </c>
      <c r="J56" s="22" t="s">
        <v>51</v>
      </c>
      <c r="K56" s="25">
        <v>44228</v>
      </c>
      <c r="L56" s="25">
        <v>44228</v>
      </c>
      <c r="M56" s="25">
        <v>44561</v>
      </c>
    </row>
    <row r="57" spans="1:13" s="18" customFormat="1" ht="100.5" customHeight="1" x14ac:dyDescent="0.25">
      <c r="A57" s="61">
        <v>24</v>
      </c>
      <c r="B57" s="22" t="s">
        <v>619</v>
      </c>
      <c r="C57" s="22"/>
      <c r="D57" s="22" t="s">
        <v>620</v>
      </c>
      <c r="E57" s="22" t="s">
        <v>621</v>
      </c>
      <c r="F57" s="23" t="s">
        <v>622</v>
      </c>
      <c r="G57" s="77">
        <v>15009708</v>
      </c>
      <c r="H57" s="77"/>
      <c r="I57" s="77">
        <f t="shared" si="0"/>
        <v>15009708</v>
      </c>
      <c r="J57" s="22" t="s">
        <v>95</v>
      </c>
      <c r="K57" s="25">
        <v>44235</v>
      </c>
      <c r="L57" s="25">
        <v>44239</v>
      </c>
      <c r="M57" s="25">
        <v>44254</v>
      </c>
    </row>
    <row r="58" spans="1:13" s="18" customFormat="1" ht="107.25" customHeight="1" x14ac:dyDescent="0.25">
      <c r="A58" s="61">
        <v>25</v>
      </c>
      <c r="B58" s="22" t="s">
        <v>623</v>
      </c>
      <c r="C58" s="22" t="s">
        <v>624</v>
      </c>
      <c r="D58" s="22" t="s">
        <v>625</v>
      </c>
      <c r="E58" s="22" t="s">
        <v>626</v>
      </c>
      <c r="F58" s="23" t="s">
        <v>627</v>
      </c>
      <c r="G58" s="77">
        <v>70000000</v>
      </c>
      <c r="H58" s="77">
        <f>20000000+14000000</f>
        <v>34000000</v>
      </c>
      <c r="I58" s="77">
        <f t="shared" si="0"/>
        <v>104000000</v>
      </c>
      <c r="J58" s="22" t="s">
        <v>628</v>
      </c>
      <c r="K58" s="25">
        <v>44239</v>
      </c>
      <c r="L58" s="25">
        <v>44242</v>
      </c>
      <c r="M58" s="25">
        <v>44561</v>
      </c>
    </row>
    <row r="59" spans="1:13" s="18" customFormat="1" ht="88.5" customHeight="1" x14ac:dyDescent="0.25">
      <c r="A59" s="61">
        <v>26</v>
      </c>
      <c r="B59" s="22" t="s">
        <v>629</v>
      </c>
      <c r="C59" s="22" t="s">
        <v>630</v>
      </c>
      <c r="D59" s="22" t="s">
        <v>631</v>
      </c>
      <c r="E59" s="22" t="s">
        <v>632</v>
      </c>
      <c r="F59" s="23" t="s">
        <v>633</v>
      </c>
      <c r="G59" s="77">
        <v>64586198</v>
      </c>
      <c r="H59" s="77">
        <v>5105800</v>
      </c>
      <c r="I59" s="77">
        <f t="shared" si="0"/>
        <v>69691998</v>
      </c>
      <c r="J59" s="22" t="s">
        <v>634</v>
      </c>
      <c r="K59" s="25">
        <v>44239</v>
      </c>
      <c r="L59" s="25">
        <v>44246</v>
      </c>
      <c r="M59" s="25">
        <v>44549</v>
      </c>
    </row>
    <row r="60" spans="1:13" s="18" customFormat="1" ht="145.5" customHeight="1" x14ac:dyDescent="0.25">
      <c r="A60" s="61">
        <v>27</v>
      </c>
      <c r="B60" s="22" t="s">
        <v>635</v>
      </c>
      <c r="C60" s="22"/>
      <c r="D60" s="22" t="s">
        <v>636</v>
      </c>
      <c r="E60" s="22" t="s">
        <v>637</v>
      </c>
      <c r="F60" s="23" t="s">
        <v>638</v>
      </c>
      <c r="G60" s="77">
        <v>58143071</v>
      </c>
      <c r="H60" s="77"/>
      <c r="I60" s="77">
        <f t="shared" si="0"/>
        <v>58143071</v>
      </c>
      <c r="J60" s="22" t="s">
        <v>639</v>
      </c>
      <c r="K60" s="25">
        <v>44239</v>
      </c>
      <c r="L60" s="25">
        <v>44249</v>
      </c>
      <c r="M60" s="25">
        <v>44561</v>
      </c>
    </row>
    <row r="61" spans="1:13" s="18" customFormat="1" ht="101.25" customHeight="1" x14ac:dyDescent="0.25">
      <c r="A61" s="61">
        <v>28</v>
      </c>
      <c r="B61" s="22" t="s">
        <v>640</v>
      </c>
      <c r="C61" s="22" t="s">
        <v>641</v>
      </c>
      <c r="D61" s="22" t="s">
        <v>518</v>
      </c>
      <c r="E61" s="22" t="s">
        <v>23</v>
      </c>
      <c r="F61" s="23" t="s">
        <v>642</v>
      </c>
      <c r="G61" s="77">
        <v>50000000</v>
      </c>
      <c r="H61" s="77">
        <v>25000000</v>
      </c>
      <c r="I61" s="77">
        <f t="shared" si="0"/>
        <v>75000000</v>
      </c>
      <c r="J61" s="22" t="s">
        <v>29</v>
      </c>
      <c r="K61" s="25">
        <v>44239</v>
      </c>
      <c r="L61" s="25">
        <v>44250</v>
      </c>
      <c r="M61" s="25">
        <v>44400</v>
      </c>
    </row>
    <row r="62" spans="1:13" s="18" customFormat="1" ht="106.5" customHeight="1" x14ac:dyDescent="0.25">
      <c r="A62" s="61">
        <v>29</v>
      </c>
      <c r="B62" s="22" t="s">
        <v>643</v>
      </c>
      <c r="C62" s="22" t="s">
        <v>644</v>
      </c>
      <c r="D62" s="22" t="s">
        <v>645</v>
      </c>
      <c r="E62" s="22" t="s">
        <v>646</v>
      </c>
      <c r="F62" s="23" t="s">
        <v>647</v>
      </c>
      <c r="G62" s="77">
        <v>18000000</v>
      </c>
      <c r="H62" s="77">
        <v>9000000</v>
      </c>
      <c r="I62" s="77">
        <f t="shared" si="0"/>
        <v>27000000</v>
      </c>
      <c r="J62" s="22" t="s">
        <v>41</v>
      </c>
      <c r="K62" s="25">
        <v>44272</v>
      </c>
      <c r="L62" s="25">
        <v>44272</v>
      </c>
      <c r="M62" s="25">
        <v>44456</v>
      </c>
    </row>
    <row r="63" spans="1:13" s="18" customFormat="1" ht="122.25" customHeight="1" x14ac:dyDescent="0.25">
      <c r="A63" s="61"/>
      <c r="B63" s="22" t="s">
        <v>648</v>
      </c>
      <c r="C63" s="22"/>
      <c r="D63" s="22" t="s">
        <v>595</v>
      </c>
      <c r="E63" s="22" t="s">
        <v>649</v>
      </c>
      <c r="F63" s="23" t="s">
        <v>650</v>
      </c>
      <c r="G63" s="77">
        <v>10684597</v>
      </c>
      <c r="H63" s="77"/>
      <c r="I63" s="77">
        <f t="shared" si="0"/>
        <v>10684597</v>
      </c>
      <c r="J63" s="22" t="s">
        <v>172</v>
      </c>
      <c r="K63" s="25">
        <v>44291</v>
      </c>
      <c r="L63" s="25">
        <v>44291</v>
      </c>
      <c r="M63" s="25">
        <v>44298</v>
      </c>
    </row>
    <row r="64" spans="1:13" s="18" customFormat="1" ht="114" customHeight="1" x14ac:dyDescent="0.25">
      <c r="A64" s="61"/>
      <c r="B64" s="22" t="s">
        <v>651</v>
      </c>
      <c r="C64" s="22" t="s">
        <v>652</v>
      </c>
      <c r="D64" s="22" t="s">
        <v>595</v>
      </c>
      <c r="E64" s="22" t="s">
        <v>649</v>
      </c>
      <c r="F64" s="23" t="s">
        <v>650</v>
      </c>
      <c r="G64" s="77">
        <v>344578367</v>
      </c>
      <c r="H64" s="77">
        <v>32101264</v>
      </c>
      <c r="I64" s="77">
        <f t="shared" si="0"/>
        <v>376679631</v>
      </c>
      <c r="J64" s="22" t="s">
        <v>653</v>
      </c>
      <c r="K64" s="25">
        <v>44298</v>
      </c>
      <c r="L64" s="25">
        <v>44298</v>
      </c>
      <c r="M64" s="25">
        <v>44561</v>
      </c>
    </row>
    <row r="65" spans="1:13" s="18" customFormat="1" ht="164.25" customHeight="1" x14ac:dyDescent="0.25">
      <c r="A65" s="61"/>
      <c r="B65" s="22" t="s">
        <v>654</v>
      </c>
      <c r="C65" s="22" t="s">
        <v>655</v>
      </c>
      <c r="D65" s="22" t="s">
        <v>656</v>
      </c>
      <c r="E65" s="22" t="s">
        <v>657</v>
      </c>
      <c r="F65" s="23" t="s">
        <v>658</v>
      </c>
      <c r="G65" s="77">
        <v>18000000</v>
      </c>
      <c r="H65" s="77">
        <v>4000000</v>
      </c>
      <c r="I65" s="77">
        <f t="shared" si="0"/>
        <v>22000000</v>
      </c>
      <c r="J65" s="22" t="s">
        <v>41</v>
      </c>
      <c r="K65" s="25">
        <v>44440</v>
      </c>
      <c r="L65" s="25">
        <v>44442</v>
      </c>
      <c r="M65" s="25">
        <v>44561</v>
      </c>
    </row>
    <row r="66" spans="1:13" s="18" customFormat="1" ht="101.25" customHeight="1" x14ac:dyDescent="0.25">
      <c r="A66" s="61"/>
      <c r="B66" s="22" t="s">
        <v>659</v>
      </c>
      <c r="C66" s="22"/>
      <c r="D66" s="22" t="s">
        <v>660</v>
      </c>
      <c r="E66" s="22" t="s">
        <v>661</v>
      </c>
      <c r="F66" s="23" t="s">
        <v>662</v>
      </c>
      <c r="G66" s="77">
        <v>18000000</v>
      </c>
      <c r="H66" s="77"/>
      <c r="I66" s="77">
        <f t="shared" si="0"/>
        <v>18000000</v>
      </c>
      <c r="J66" s="22" t="s">
        <v>663</v>
      </c>
      <c r="K66" s="25">
        <v>44442</v>
      </c>
      <c r="L66" s="25">
        <v>44442</v>
      </c>
      <c r="M66" s="25">
        <v>44561</v>
      </c>
    </row>
    <row r="67" spans="1:13" s="18" customFormat="1" ht="101.25" customHeight="1" x14ac:dyDescent="0.25">
      <c r="A67" s="61"/>
      <c r="B67" s="22" t="s">
        <v>664</v>
      </c>
      <c r="C67" s="22"/>
      <c r="D67" s="22" t="s">
        <v>645</v>
      </c>
      <c r="E67" s="22" t="s">
        <v>646</v>
      </c>
      <c r="F67" s="23" t="s">
        <v>647</v>
      </c>
      <c r="G67" s="77">
        <v>8000000</v>
      </c>
      <c r="H67" s="77"/>
      <c r="I67" s="77">
        <f t="shared" si="0"/>
        <v>8000000</v>
      </c>
      <c r="J67" s="22" t="s">
        <v>665</v>
      </c>
      <c r="K67" s="25">
        <v>44502</v>
      </c>
      <c r="L67" s="25">
        <v>44502</v>
      </c>
      <c r="M67" s="25">
        <v>44561</v>
      </c>
    </row>
    <row r="68" spans="1:13" s="18" customFormat="1" ht="101.25" customHeight="1" x14ac:dyDescent="0.25">
      <c r="A68" s="61"/>
      <c r="B68" s="22" t="s">
        <v>666</v>
      </c>
      <c r="C68" s="22"/>
      <c r="D68" s="22" t="s">
        <v>518</v>
      </c>
      <c r="E68" s="22" t="s">
        <v>23</v>
      </c>
      <c r="F68" s="23" t="s">
        <v>667</v>
      </c>
      <c r="G68" s="77">
        <v>45000000</v>
      </c>
      <c r="H68" s="77"/>
      <c r="I68" s="77">
        <f t="shared" si="0"/>
        <v>45000000</v>
      </c>
      <c r="J68" s="22" t="s">
        <v>100</v>
      </c>
      <c r="K68" s="25">
        <v>44525</v>
      </c>
      <c r="L68" s="25"/>
      <c r="M68" s="25"/>
    </row>
    <row r="69" spans="1:13" s="18" customFormat="1" ht="129" customHeight="1" x14ac:dyDescent="0.25">
      <c r="A69" s="61"/>
      <c r="B69" s="22" t="s">
        <v>668</v>
      </c>
      <c r="C69" s="22"/>
      <c r="D69" s="22" t="s">
        <v>600</v>
      </c>
      <c r="E69" s="22" t="s">
        <v>601</v>
      </c>
      <c r="F69" s="23" t="s">
        <v>602</v>
      </c>
      <c r="G69" s="77">
        <v>11000000</v>
      </c>
      <c r="H69" s="77"/>
      <c r="I69" s="77">
        <f t="shared" si="0"/>
        <v>11000000</v>
      </c>
      <c r="J69" s="22" t="s">
        <v>669</v>
      </c>
      <c r="K69" s="25">
        <v>44537</v>
      </c>
      <c r="L69" s="25">
        <v>44537</v>
      </c>
      <c r="M69" s="25">
        <v>44561</v>
      </c>
    </row>
    <row r="70" spans="1:13" s="18" customFormat="1" ht="87.75" customHeight="1" x14ac:dyDescent="0.25">
      <c r="A70" s="61"/>
      <c r="B70" s="22" t="s">
        <v>670</v>
      </c>
      <c r="C70" s="22"/>
      <c r="D70" s="22" t="s">
        <v>609</v>
      </c>
      <c r="E70" s="22" t="s">
        <v>610</v>
      </c>
      <c r="F70" s="23" t="s">
        <v>611</v>
      </c>
      <c r="G70" s="77">
        <v>6000000</v>
      </c>
      <c r="H70" s="77"/>
      <c r="I70" s="77">
        <f t="shared" si="0"/>
        <v>6000000</v>
      </c>
      <c r="J70" s="22" t="s">
        <v>669</v>
      </c>
      <c r="K70" s="25">
        <v>44537</v>
      </c>
      <c r="L70" s="25">
        <v>44537</v>
      </c>
      <c r="M70" s="25">
        <v>44561</v>
      </c>
    </row>
    <row r="71" spans="1:13" s="18" customFormat="1" ht="101.25" customHeight="1" x14ac:dyDescent="0.25">
      <c r="A71" s="61"/>
      <c r="B71" s="22" t="s">
        <v>671</v>
      </c>
      <c r="C71" s="22"/>
      <c r="D71" s="22" t="s">
        <v>672</v>
      </c>
      <c r="E71" s="22" t="s">
        <v>673</v>
      </c>
      <c r="F71" s="23" t="s">
        <v>674</v>
      </c>
      <c r="G71" s="77">
        <v>4501000</v>
      </c>
      <c r="H71" s="77"/>
      <c r="I71" s="77">
        <f t="shared" si="0"/>
        <v>4501000</v>
      </c>
      <c r="J71" s="30" t="s">
        <v>361</v>
      </c>
      <c r="K71" s="30">
        <v>44550</v>
      </c>
      <c r="L71" s="25">
        <v>44550</v>
      </c>
      <c r="M71" s="25">
        <v>44560</v>
      </c>
    </row>
    <row r="72" spans="1:13" s="18" customFormat="1" ht="72" customHeight="1" x14ac:dyDescent="0.25">
      <c r="A72" s="61">
        <v>30</v>
      </c>
      <c r="B72" s="22" t="s">
        <v>675</v>
      </c>
      <c r="C72" s="22"/>
      <c r="D72" s="22" t="s">
        <v>200</v>
      </c>
      <c r="E72" s="22">
        <v>18903559</v>
      </c>
      <c r="F72" s="23" t="s">
        <v>676</v>
      </c>
      <c r="G72" s="132">
        <v>63843333</v>
      </c>
      <c r="H72" s="132"/>
      <c r="I72" s="77">
        <f t="shared" si="0"/>
        <v>63843333</v>
      </c>
      <c r="J72" s="35" t="s">
        <v>677</v>
      </c>
      <c r="K72" s="64">
        <v>44200</v>
      </c>
      <c r="L72" s="64">
        <v>44200</v>
      </c>
      <c r="M72" s="25">
        <v>44561</v>
      </c>
    </row>
    <row r="73" spans="1:13" s="18" customFormat="1" ht="71.25" customHeight="1" x14ac:dyDescent="0.25">
      <c r="A73" s="61">
        <v>31</v>
      </c>
      <c r="B73" s="22" t="s">
        <v>678</v>
      </c>
      <c r="C73" s="22"/>
      <c r="D73" s="22" t="s">
        <v>205</v>
      </c>
      <c r="E73" s="22">
        <v>22548604</v>
      </c>
      <c r="F73" s="23" t="s">
        <v>207</v>
      </c>
      <c r="G73" s="132">
        <v>63843333</v>
      </c>
      <c r="H73" s="132"/>
      <c r="I73" s="77">
        <f t="shared" si="0"/>
        <v>63843333</v>
      </c>
      <c r="J73" s="35" t="s">
        <v>677</v>
      </c>
      <c r="K73" s="64">
        <v>44200</v>
      </c>
      <c r="L73" s="64">
        <v>44200</v>
      </c>
      <c r="M73" s="25">
        <v>44561</v>
      </c>
    </row>
    <row r="74" spans="1:13" s="18" customFormat="1" ht="102.75" customHeight="1" x14ac:dyDescent="0.25">
      <c r="A74" s="61">
        <v>32</v>
      </c>
      <c r="B74" s="22" t="s">
        <v>679</v>
      </c>
      <c r="C74" s="22"/>
      <c r="D74" s="22" t="s">
        <v>308</v>
      </c>
      <c r="E74" s="26">
        <v>18919685</v>
      </c>
      <c r="F74" s="23" t="s">
        <v>309</v>
      </c>
      <c r="G74" s="132">
        <v>36874000</v>
      </c>
      <c r="H74" s="132"/>
      <c r="I74" s="77">
        <f t="shared" si="0"/>
        <v>36874000</v>
      </c>
      <c r="J74" s="35" t="s">
        <v>677</v>
      </c>
      <c r="K74" s="64">
        <v>44200</v>
      </c>
      <c r="L74" s="64">
        <v>44200</v>
      </c>
      <c r="M74" s="25">
        <v>44561</v>
      </c>
    </row>
    <row r="75" spans="1:13" s="18" customFormat="1" ht="97.5" customHeight="1" x14ac:dyDescent="0.25">
      <c r="A75" s="61">
        <v>33</v>
      </c>
      <c r="B75" s="22" t="s">
        <v>680</v>
      </c>
      <c r="C75" s="22"/>
      <c r="D75" s="22" t="s">
        <v>217</v>
      </c>
      <c r="E75" s="22">
        <v>63533706</v>
      </c>
      <c r="F75" s="23" t="s">
        <v>219</v>
      </c>
      <c r="G75" s="132">
        <v>54058000</v>
      </c>
      <c r="H75" s="132"/>
      <c r="I75" s="77">
        <f t="shared" si="0"/>
        <v>54058000</v>
      </c>
      <c r="J75" s="35" t="s">
        <v>677</v>
      </c>
      <c r="K75" s="64">
        <v>44200</v>
      </c>
      <c r="L75" s="64">
        <v>44200</v>
      </c>
      <c r="M75" s="25">
        <v>44561</v>
      </c>
    </row>
    <row r="76" spans="1:13" s="18" customFormat="1" ht="105" customHeight="1" x14ac:dyDescent="0.25">
      <c r="A76" s="61">
        <v>34</v>
      </c>
      <c r="B76" s="22" t="s">
        <v>681</v>
      </c>
      <c r="C76" s="22" t="s">
        <v>682</v>
      </c>
      <c r="D76" s="22" t="s">
        <v>294</v>
      </c>
      <c r="E76" s="26">
        <v>13176063</v>
      </c>
      <c r="F76" s="23" t="s">
        <v>295</v>
      </c>
      <c r="G76" s="132">
        <v>19894466</v>
      </c>
      <c r="H76" s="132">
        <v>9947233</v>
      </c>
      <c r="I76" s="77">
        <f t="shared" si="0"/>
        <v>29841699</v>
      </c>
      <c r="J76" s="35" t="s">
        <v>683</v>
      </c>
      <c r="K76" s="64">
        <v>44200</v>
      </c>
      <c r="L76" s="64">
        <v>44200</v>
      </c>
      <c r="M76" s="64">
        <v>44468</v>
      </c>
    </row>
    <row r="77" spans="1:13" s="18" customFormat="1" ht="81.75" customHeight="1" x14ac:dyDescent="0.25">
      <c r="A77" s="61">
        <v>35</v>
      </c>
      <c r="B77" s="22" t="s">
        <v>684</v>
      </c>
      <c r="C77" s="22"/>
      <c r="D77" s="22" t="s">
        <v>250</v>
      </c>
      <c r="E77" s="26" t="s">
        <v>251</v>
      </c>
      <c r="F77" s="23" t="s">
        <v>252</v>
      </c>
      <c r="G77" s="132">
        <v>50000000</v>
      </c>
      <c r="H77" s="132"/>
      <c r="I77" s="77">
        <f t="shared" si="0"/>
        <v>50000000</v>
      </c>
      <c r="J77" s="35" t="s">
        <v>677</v>
      </c>
      <c r="K77" s="64">
        <v>44200</v>
      </c>
      <c r="L77" s="64">
        <v>44200</v>
      </c>
      <c r="M77" s="25">
        <v>44561</v>
      </c>
    </row>
    <row r="78" spans="1:13" s="18" customFormat="1" ht="89.25" customHeight="1" x14ac:dyDescent="0.25">
      <c r="A78" s="61">
        <v>36</v>
      </c>
      <c r="B78" s="22" t="s">
        <v>685</v>
      </c>
      <c r="C78" s="22"/>
      <c r="D78" s="22" t="s">
        <v>233</v>
      </c>
      <c r="E78" s="22" t="s">
        <v>234</v>
      </c>
      <c r="F78" s="23" t="s">
        <v>235</v>
      </c>
      <c r="G78" s="132">
        <v>50000000</v>
      </c>
      <c r="H78" s="132"/>
      <c r="I78" s="77">
        <f t="shared" si="0"/>
        <v>50000000</v>
      </c>
      <c r="J78" s="35" t="s">
        <v>677</v>
      </c>
      <c r="K78" s="64">
        <v>44200</v>
      </c>
      <c r="L78" s="64">
        <v>44200</v>
      </c>
      <c r="M78" s="25">
        <v>44561</v>
      </c>
    </row>
    <row r="79" spans="1:13" s="18" customFormat="1" ht="85.5" customHeight="1" x14ac:dyDescent="0.25">
      <c r="A79" s="61">
        <v>37</v>
      </c>
      <c r="B79" s="22" t="s">
        <v>686</v>
      </c>
      <c r="C79" s="22"/>
      <c r="D79" s="22" t="s">
        <v>237</v>
      </c>
      <c r="E79" s="22" t="s">
        <v>238</v>
      </c>
      <c r="F79" s="23" t="s">
        <v>239</v>
      </c>
      <c r="G79" s="132">
        <v>50000000</v>
      </c>
      <c r="H79" s="132"/>
      <c r="I79" s="77">
        <f t="shared" si="0"/>
        <v>50000000</v>
      </c>
      <c r="J79" s="35" t="s">
        <v>677</v>
      </c>
      <c r="K79" s="64">
        <v>44200</v>
      </c>
      <c r="L79" s="64">
        <v>44200</v>
      </c>
      <c r="M79" s="25">
        <v>44561</v>
      </c>
    </row>
    <row r="80" spans="1:13" s="18" customFormat="1" ht="112.5" customHeight="1" x14ac:dyDescent="0.25">
      <c r="A80" s="61">
        <v>38</v>
      </c>
      <c r="B80" s="22" t="s">
        <v>687</v>
      </c>
      <c r="C80" s="22" t="s">
        <v>688</v>
      </c>
      <c r="D80" s="22" t="s">
        <v>298</v>
      </c>
      <c r="E80" s="26">
        <v>1151199166</v>
      </c>
      <c r="F80" s="23" t="s">
        <v>299</v>
      </c>
      <c r="G80" s="132">
        <v>13646666</v>
      </c>
      <c r="H80" s="132">
        <f>6746666+76667</f>
        <v>6823333</v>
      </c>
      <c r="I80" s="77">
        <f t="shared" si="0"/>
        <v>20469999</v>
      </c>
      <c r="J80" s="35" t="s">
        <v>683</v>
      </c>
      <c r="K80" s="64">
        <v>44200</v>
      </c>
      <c r="L80" s="64">
        <v>44200</v>
      </c>
      <c r="M80" s="64">
        <v>44468</v>
      </c>
    </row>
    <row r="81" spans="1:13" s="18" customFormat="1" ht="206.25" customHeight="1" x14ac:dyDescent="0.25">
      <c r="A81" s="61">
        <v>39</v>
      </c>
      <c r="B81" s="22" t="s">
        <v>689</v>
      </c>
      <c r="C81" s="22" t="s">
        <v>690</v>
      </c>
      <c r="D81" s="22" t="s">
        <v>691</v>
      </c>
      <c r="E81" s="26" t="s">
        <v>692</v>
      </c>
      <c r="F81" s="23" t="s">
        <v>693</v>
      </c>
      <c r="G81" s="131">
        <v>56366666</v>
      </c>
      <c r="H81" s="131">
        <v>28183333</v>
      </c>
      <c r="I81" s="77">
        <f t="shared" si="0"/>
        <v>84549999</v>
      </c>
      <c r="J81" s="28" t="s">
        <v>683</v>
      </c>
      <c r="K81" s="64">
        <v>44200</v>
      </c>
      <c r="L81" s="64">
        <v>44200</v>
      </c>
      <c r="M81" s="64">
        <v>44468</v>
      </c>
    </row>
    <row r="82" spans="1:13" s="18" customFormat="1" ht="138" customHeight="1" x14ac:dyDescent="0.25">
      <c r="A82" s="61">
        <v>40</v>
      </c>
      <c r="B82" s="22" t="s">
        <v>694</v>
      </c>
      <c r="C82" s="22"/>
      <c r="D82" s="22" t="s">
        <v>221</v>
      </c>
      <c r="E82" s="26">
        <v>1091668410</v>
      </c>
      <c r="F82" s="23" t="s">
        <v>695</v>
      </c>
      <c r="G82" s="131">
        <v>40012466</v>
      </c>
      <c r="H82" s="131"/>
      <c r="I82" s="77">
        <f t="shared" si="0"/>
        <v>40012466</v>
      </c>
      <c r="J82" s="28" t="s">
        <v>677</v>
      </c>
      <c r="K82" s="64">
        <v>44200</v>
      </c>
      <c r="L82" s="64">
        <v>44200</v>
      </c>
      <c r="M82" s="25">
        <v>44561</v>
      </c>
    </row>
    <row r="83" spans="1:13" s="18" customFormat="1" ht="145.5" customHeight="1" x14ac:dyDescent="0.25">
      <c r="A83" s="61">
        <v>41</v>
      </c>
      <c r="B83" s="22" t="s">
        <v>696</v>
      </c>
      <c r="C83" s="22"/>
      <c r="D83" s="22" t="s">
        <v>697</v>
      </c>
      <c r="E83" s="26">
        <v>1091657948</v>
      </c>
      <c r="F83" s="23" t="s">
        <v>698</v>
      </c>
      <c r="G83" s="131">
        <v>35600000</v>
      </c>
      <c r="H83" s="131"/>
      <c r="I83" s="77">
        <f t="shared" si="0"/>
        <v>35600000</v>
      </c>
      <c r="J83" s="28" t="s">
        <v>29</v>
      </c>
      <c r="K83" s="64">
        <v>44200</v>
      </c>
      <c r="L83" s="64">
        <v>44200</v>
      </c>
      <c r="M83" s="64">
        <v>44289</v>
      </c>
    </row>
    <row r="84" spans="1:13" s="18" customFormat="1" ht="101.25" customHeight="1" x14ac:dyDescent="0.25">
      <c r="A84" s="61">
        <v>42</v>
      </c>
      <c r="B84" s="22" t="s">
        <v>699</v>
      </c>
      <c r="C84" s="22"/>
      <c r="D84" s="22" t="s">
        <v>700</v>
      </c>
      <c r="E84" s="26" t="s">
        <v>701</v>
      </c>
      <c r="F84" s="23" t="s">
        <v>702</v>
      </c>
      <c r="G84" s="131">
        <v>3333000</v>
      </c>
      <c r="H84" s="131"/>
      <c r="I84" s="77">
        <f t="shared" si="0"/>
        <v>3333000</v>
      </c>
      <c r="J84" s="28" t="s">
        <v>182</v>
      </c>
      <c r="K84" s="64">
        <v>44228</v>
      </c>
      <c r="L84" s="64">
        <v>44228</v>
      </c>
      <c r="M84" s="64">
        <v>44286</v>
      </c>
    </row>
    <row r="85" spans="1:13" s="18" customFormat="1" ht="101.25" customHeight="1" x14ac:dyDescent="0.25">
      <c r="A85" s="61">
        <v>43</v>
      </c>
      <c r="B85" s="22" t="s">
        <v>703</v>
      </c>
      <c r="C85" s="22" t="s">
        <v>704</v>
      </c>
      <c r="D85" s="22" t="s">
        <v>705</v>
      </c>
      <c r="E85" s="26" t="s">
        <v>706</v>
      </c>
      <c r="F85" s="23" t="s">
        <v>707</v>
      </c>
      <c r="G85" s="131">
        <v>96000000</v>
      </c>
      <c r="H85" s="131">
        <v>29000000</v>
      </c>
      <c r="I85" s="77">
        <f t="shared" si="0"/>
        <v>125000000</v>
      </c>
      <c r="J85" s="28" t="s">
        <v>634</v>
      </c>
      <c r="K85" s="64">
        <v>44239</v>
      </c>
      <c r="L85" s="64">
        <v>44239</v>
      </c>
      <c r="M85" s="64">
        <v>44561</v>
      </c>
    </row>
    <row r="86" spans="1:13" s="18" customFormat="1" ht="101.25" customHeight="1" x14ac:dyDescent="0.25">
      <c r="A86" s="61">
        <v>44</v>
      </c>
      <c r="B86" s="22" t="s">
        <v>708</v>
      </c>
      <c r="C86" s="22" t="s">
        <v>709</v>
      </c>
      <c r="D86" s="22" t="s">
        <v>710</v>
      </c>
      <c r="E86" s="26">
        <v>79844029</v>
      </c>
      <c r="F86" s="23" t="s">
        <v>711</v>
      </c>
      <c r="G86" s="131">
        <v>150000000</v>
      </c>
      <c r="H86" s="131"/>
      <c r="I86" s="77">
        <f t="shared" si="0"/>
        <v>150000000</v>
      </c>
      <c r="J86" s="28" t="s">
        <v>29</v>
      </c>
      <c r="K86" s="64">
        <v>44239</v>
      </c>
      <c r="L86" s="64">
        <v>44239</v>
      </c>
      <c r="M86" s="64">
        <v>44538</v>
      </c>
    </row>
    <row r="87" spans="1:13" s="18" customFormat="1" ht="101.25" customHeight="1" x14ac:dyDescent="0.25">
      <c r="A87" s="61">
        <v>45</v>
      </c>
      <c r="B87" s="22" t="s">
        <v>712</v>
      </c>
      <c r="C87" s="22"/>
      <c r="D87" s="22" t="s">
        <v>713</v>
      </c>
      <c r="E87" s="26">
        <v>52810457</v>
      </c>
      <c r="F87" s="23" t="s">
        <v>714</v>
      </c>
      <c r="G87" s="131">
        <v>30000000</v>
      </c>
      <c r="H87" s="131"/>
      <c r="I87" s="77">
        <f t="shared" si="0"/>
        <v>30000000</v>
      </c>
      <c r="J87" s="22" t="s">
        <v>61</v>
      </c>
      <c r="K87" s="64">
        <v>44239</v>
      </c>
      <c r="L87" s="64">
        <v>44239</v>
      </c>
      <c r="M87" s="64">
        <v>44420</v>
      </c>
    </row>
    <row r="88" spans="1:13" s="18" customFormat="1" ht="223.5" customHeight="1" x14ac:dyDescent="0.25">
      <c r="A88" s="61">
        <v>46</v>
      </c>
      <c r="B88" s="22" t="s">
        <v>715</v>
      </c>
      <c r="C88" s="22"/>
      <c r="D88" s="22" t="s">
        <v>716</v>
      </c>
      <c r="E88" s="26" t="s">
        <v>717</v>
      </c>
      <c r="F88" s="23" t="s">
        <v>718</v>
      </c>
      <c r="G88" s="131">
        <v>1000000</v>
      </c>
      <c r="H88" s="131"/>
      <c r="I88" s="77">
        <f t="shared" si="0"/>
        <v>1000000</v>
      </c>
      <c r="J88" s="22" t="s">
        <v>719</v>
      </c>
      <c r="K88" s="64">
        <v>44245</v>
      </c>
      <c r="L88" s="64">
        <v>44245</v>
      </c>
      <c r="M88" s="64">
        <v>44561</v>
      </c>
    </row>
    <row r="89" spans="1:13" s="18" customFormat="1" ht="89.25" customHeight="1" x14ac:dyDescent="0.25">
      <c r="A89" s="61"/>
      <c r="B89" s="22" t="s">
        <v>720</v>
      </c>
      <c r="C89" s="22"/>
      <c r="D89" s="22" t="s">
        <v>721</v>
      </c>
      <c r="E89" s="26" t="s">
        <v>722</v>
      </c>
      <c r="F89" s="23" t="s">
        <v>723</v>
      </c>
      <c r="G89" s="131">
        <v>12000000</v>
      </c>
      <c r="H89" s="131"/>
      <c r="I89" s="77">
        <f t="shared" si="0"/>
        <v>12000000</v>
      </c>
      <c r="J89" s="22" t="s">
        <v>182</v>
      </c>
      <c r="K89" s="64">
        <v>44298</v>
      </c>
      <c r="L89" s="64">
        <v>44298</v>
      </c>
      <c r="M89" s="64">
        <v>44359</v>
      </c>
    </row>
    <row r="90" spans="1:13" s="18" customFormat="1" ht="89.25" customHeight="1" x14ac:dyDescent="0.25">
      <c r="A90" s="61"/>
      <c r="B90" s="22" t="s">
        <v>724</v>
      </c>
      <c r="C90" s="22"/>
      <c r="D90" s="22" t="s">
        <v>725</v>
      </c>
      <c r="E90" s="26">
        <v>28816676</v>
      </c>
      <c r="F90" s="23" t="s">
        <v>726</v>
      </c>
      <c r="G90" s="131">
        <v>6975000</v>
      </c>
      <c r="H90" s="131"/>
      <c r="I90" s="77">
        <f t="shared" si="0"/>
        <v>6975000</v>
      </c>
      <c r="J90" s="22" t="s">
        <v>61</v>
      </c>
      <c r="K90" s="64">
        <v>44378</v>
      </c>
      <c r="L90" s="64">
        <v>44378</v>
      </c>
      <c r="M90" s="64">
        <v>44561</v>
      </c>
    </row>
    <row r="91" spans="1:13" s="18" customFormat="1" ht="123" customHeight="1" x14ac:dyDescent="0.25">
      <c r="A91" s="61"/>
      <c r="B91" s="22" t="s">
        <v>727</v>
      </c>
      <c r="C91" s="22"/>
      <c r="D91" s="22" t="s">
        <v>316</v>
      </c>
      <c r="E91" s="26">
        <v>1094240298</v>
      </c>
      <c r="F91" s="23" t="s">
        <v>728</v>
      </c>
      <c r="G91" s="131">
        <v>17986666</v>
      </c>
      <c r="H91" s="131"/>
      <c r="I91" s="77">
        <f t="shared" si="0"/>
        <v>17986666</v>
      </c>
      <c r="J91" s="22" t="s">
        <v>729</v>
      </c>
      <c r="K91" s="64">
        <v>44417</v>
      </c>
      <c r="L91" s="64">
        <v>44417</v>
      </c>
      <c r="M91" s="64">
        <v>44561</v>
      </c>
    </row>
    <row r="92" spans="1:13" s="18" customFormat="1" ht="108" customHeight="1" x14ac:dyDescent="0.25">
      <c r="A92" s="61"/>
      <c r="B92" s="22" t="s">
        <v>730</v>
      </c>
      <c r="C92" s="22"/>
      <c r="D92" s="22" t="s">
        <v>255</v>
      </c>
      <c r="E92" s="26">
        <v>1065898683</v>
      </c>
      <c r="F92" s="23" t="s">
        <v>731</v>
      </c>
      <c r="G92" s="131">
        <v>11833333</v>
      </c>
      <c r="H92" s="131"/>
      <c r="I92" s="77">
        <f t="shared" si="0"/>
        <v>11833333</v>
      </c>
      <c r="J92" s="22" t="s">
        <v>729</v>
      </c>
      <c r="K92" s="64">
        <v>44417</v>
      </c>
      <c r="L92" s="64">
        <v>44417</v>
      </c>
      <c r="M92" s="64">
        <v>44561</v>
      </c>
    </row>
    <row r="93" spans="1:13" s="18" customFormat="1" ht="109.5" customHeight="1" x14ac:dyDescent="0.25">
      <c r="A93" s="61"/>
      <c r="B93" s="22" t="s">
        <v>732</v>
      </c>
      <c r="C93" s="22"/>
      <c r="D93" s="22" t="s">
        <v>733</v>
      </c>
      <c r="E93" s="26">
        <v>37338978</v>
      </c>
      <c r="F93" s="23" t="s">
        <v>731</v>
      </c>
      <c r="G93" s="131">
        <v>11833333</v>
      </c>
      <c r="H93" s="131"/>
      <c r="I93" s="77">
        <f t="shared" si="0"/>
        <v>11833333</v>
      </c>
      <c r="J93" s="22" t="s">
        <v>729</v>
      </c>
      <c r="K93" s="64">
        <v>44417</v>
      </c>
      <c r="L93" s="64">
        <v>44417</v>
      </c>
      <c r="M93" s="64">
        <v>44561</v>
      </c>
    </row>
    <row r="94" spans="1:13" s="18" customFormat="1" ht="108" customHeight="1" x14ac:dyDescent="0.25">
      <c r="A94" s="61"/>
      <c r="B94" s="22" t="s">
        <v>734</v>
      </c>
      <c r="C94" s="22"/>
      <c r="D94" s="22" t="s">
        <v>350</v>
      </c>
      <c r="E94" s="26">
        <v>1098794251</v>
      </c>
      <c r="F94" s="23" t="s">
        <v>735</v>
      </c>
      <c r="G94" s="131">
        <v>11833333</v>
      </c>
      <c r="H94" s="131"/>
      <c r="I94" s="77">
        <f t="shared" si="0"/>
        <v>11833333</v>
      </c>
      <c r="J94" s="22" t="s">
        <v>729</v>
      </c>
      <c r="K94" s="64">
        <v>44417</v>
      </c>
      <c r="L94" s="64">
        <v>44417</v>
      </c>
      <c r="M94" s="64">
        <v>44561</v>
      </c>
    </row>
    <row r="95" spans="1:13" s="18" customFormat="1" ht="100.5" customHeight="1" x14ac:dyDescent="0.25">
      <c r="A95" s="61"/>
      <c r="B95" s="22" t="s">
        <v>736</v>
      </c>
      <c r="C95" s="22"/>
      <c r="D95" s="22" t="s">
        <v>334</v>
      </c>
      <c r="E95" s="26">
        <v>1121332813</v>
      </c>
      <c r="F95" s="23" t="s">
        <v>737</v>
      </c>
      <c r="G95" s="131">
        <v>11833333</v>
      </c>
      <c r="H95" s="131"/>
      <c r="I95" s="77">
        <f t="shared" si="0"/>
        <v>11833333</v>
      </c>
      <c r="J95" s="22" t="s">
        <v>729</v>
      </c>
      <c r="K95" s="64">
        <v>44417</v>
      </c>
      <c r="L95" s="64">
        <v>44417</v>
      </c>
      <c r="M95" s="64">
        <v>44561</v>
      </c>
    </row>
    <row r="96" spans="1:13" s="18" customFormat="1" ht="115.5" customHeight="1" x14ac:dyDescent="0.25">
      <c r="A96" s="61"/>
      <c r="B96" s="22" t="s">
        <v>738</v>
      </c>
      <c r="C96" s="22"/>
      <c r="D96" s="22" t="s">
        <v>739</v>
      </c>
      <c r="E96" s="26">
        <v>1065885219</v>
      </c>
      <c r="F96" s="23" t="s">
        <v>737</v>
      </c>
      <c r="G96" s="131">
        <v>11833333</v>
      </c>
      <c r="H96" s="131"/>
      <c r="I96" s="77">
        <f t="shared" si="0"/>
        <v>11833333</v>
      </c>
      <c r="J96" s="22" t="s">
        <v>729</v>
      </c>
      <c r="K96" s="64">
        <v>44417</v>
      </c>
      <c r="L96" s="64">
        <v>44417</v>
      </c>
      <c r="M96" s="64">
        <v>44561</v>
      </c>
    </row>
    <row r="97" spans="1:13" s="18" customFormat="1" ht="104.25" customHeight="1" x14ac:dyDescent="0.25">
      <c r="A97" s="61"/>
      <c r="B97" s="22" t="s">
        <v>740</v>
      </c>
      <c r="C97" s="22"/>
      <c r="D97" s="22" t="s">
        <v>741</v>
      </c>
      <c r="E97" s="26">
        <v>1098785367</v>
      </c>
      <c r="F97" s="23" t="s">
        <v>742</v>
      </c>
      <c r="G97" s="131">
        <v>11833333</v>
      </c>
      <c r="H97" s="131"/>
      <c r="I97" s="77">
        <f t="shared" si="0"/>
        <v>11833333</v>
      </c>
      <c r="J97" s="22" t="s">
        <v>729</v>
      </c>
      <c r="K97" s="64">
        <v>44417</v>
      </c>
      <c r="L97" s="64">
        <v>44417</v>
      </c>
      <c r="M97" s="64">
        <v>44561</v>
      </c>
    </row>
    <row r="98" spans="1:13" s="18" customFormat="1" ht="110.25" customHeight="1" x14ac:dyDescent="0.25">
      <c r="A98" s="61"/>
      <c r="B98" s="22" t="s">
        <v>743</v>
      </c>
      <c r="C98" s="22"/>
      <c r="D98" s="22" t="s">
        <v>290</v>
      </c>
      <c r="E98" s="26">
        <v>36552983</v>
      </c>
      <c r="F98" s="23" t="s">
        <v>744</v>
      </c>
      <c r="G98" s="131">
        <v>11833333</v>
      </c>
      <c r="H98" s="131"/>
      <c r="I98" s="77">
        <f t="shared" si="0"/>
        <v>11833333</v>
      </c>
      <c r="J98" s="22" t="s">
        <v>729</v>
      </c>
      <c r="K98" s="64">
        <v>44417</v>
      </c>
      <c r="L98" s="64">
        <v>44417</v>
      </c>
      <c r="M98" s="64">
        <v>44561</v>
      </c>
    </row>
    <row r="99" spans="1:13" s="18" customFormat="1" ht="106.5" customHeight="1" x14ac:dyDescent="0.25">
      <c r="A99" s="61"/>
      <c r="B99" s="22" t="s">
        <v>745</v>
      </c>
      <c r="C99" s="22"/>
      <c r="D99" s="22" t="s">
        <v>348</v>
      </c>
      <c r="E99" s="26">
        <v>1134331263</v>
      </c>
      <c r="F99" s="23" t="s">
        <v>746</v>
      </c>
      <c r="G99" s="131">
        <v>11833333</v>
      </c>
      <c r="H99" s="131"/>
      <c r="I99" s="77">
        <f t="shared" si="0"/>
        <v>11833333</v>
      </c>
      <c r="J99" s="22" t="s">
        <v>729</v>
      </c>
      <c r="K99" s="64">
        <v>44417</v>
      </c>
      <c r="L99" s="64">
        <v>44417</v>
      </c>
      <c r="M99" s="64">
        <v>44561</v>
      </c>
    </row>
    <row r="100" spans="1:13" s="18" customFormat="1" ht="104.25" customHeight="1" x14ac:dyDescent="0.25">
      <c r="A100" s="61"/>
      <c r="B100" s="22" t="s">
        <v>747</v>
      </c>
      <c r="C100" s="22"/>
      <c r="D100" s="22" t="s">
        <v>748</v>
      </c>
      <c r="E100" s="26">
        <v>1065901620</v>
      </c>
      <c r="F100" s="23" t="s">
        <v>749</v>
      </c>
      <c r="G100" s="131">
        <v>11833333</v>
      </c>
      <c r="H100" s="131"/>
      <c r="I100" s="77">
        <f t="shared" si="0"/>
        <v>11833333</v>
      </c>
      <c r="J100" s="22" t="s">
        <v>729</v>
      </c>
      <c r="K100" s="64">
        <v>44417</v>
      </c>
      <c r="L100" s="64">
        <v>44417</v>
      </c>
      <c r="M100" s="64">
        <v>44561</v>
      </c>
    </row>
    <row r="101" spans="1:13" s="18" customFormat="1" ht="102.75" customHeight="1" x14ac:dyDescent="0.25">
      <c r="A101" s="61"/>
      <c r="B101" s="22" t="s">
        <v>750</v>
      </c>
      <c r="C101" s="22"/>
      <c r="D101" s="22" t="s">
        <v>262</v>
      </c>
      <c r="E101" s="26">
        <v>1049629360</v>
      </c>
      <c r="F101" s="23" t="s">
        <v>751</v>
      </c>
      <c r="G101" s="131">
        <v>11833333</v>
      </c>
      <c r="H101" s="131"/>
      <c r="I101" s="77">
        <f t="shared" si="0"/>
        <v>11833333</v>
      </c>
      <c r="J101" s="22" t="s">
        <v>729</v>
      </c>
      <c r="K101" s="64">
        <v>44417</v>
      </c>
      <c r="L101" s="64">
        <v>44417</v>
      </c>
      <c r="M101" s="64">
        <v>44561</v>
      </c>
    </row>
    <row r="102" spans="1:13" s="18" customFormat="1" ht="119.25" customHeight="1" x14ac:dyDescent="0.25">
      <c r="A102" s="61"/>
      <c r="B102" s="22" t="s">
        <v>752</v>
      </c>
      <c r="C102" s="22"/>
      <c r="D102" s="22" t="s">
        <v>753</v>
      </c>
      <c r="E102" s="26">
        <v>5084440</v>
      </c>
      <c r="F102" s="23" t="s">
        <v>754</v>
      </c>
      <c r="G102" s="131">
        <v>11833333</v>
      </c>
      <c r="H102" s="131"/>
      <c r="I102" s="77">
        <f t="shared" si="0"/>
        <v>11833333</v>
      </c>
      <c r="J102" s="22" t="s">
        <v>729</v>
      </c>
      <c r="K102" s="64">
        <v>44417</v>
      </c>
      <c r="L102" s="64">
        <v>44417</v>
      </c>
      <c r="M102" s="64">
        <v>44561</v>
      </c>
    </row>
    <row r="103" spans="1:13" s="18" customFormat="1" ht="104.25" customHeight="1" x14ac:dyDescent="0.25">
      <c r="A103" s="61"/>
      <c r="B103" s="22" t="s">
        <v>755</v>
      </c>
      <c r="C103" s="22"/>
      <c r="D103" s="22" t="s">
        <v>756</v>
      </c>
      <c r="E103" s="26">
        <v>1065881169</v>
      </c>
      <c r="F103" s="23" t="s">
        <v>749</v>
      </c>
      <c r="G103" s="131">
        <v>11833333</v>
      </c>
      <c r="H103" s="131"/>
      <c r="I103" s="77">
        <f t="shared" si="0"/>
        <v>11833333</v>
      </c>
      <c r="J103" s="22" t="s">
        <v>729</v>
      </c>
      <c r="K103" s="64">
        <v>44417</v>
      </c>
      <c r="L103" s="64">
        <v>44417</v>
      </c>
      <c r="M103" s="64">
        <v>44561</v>
      </c>
    </row>
    <row r="104" spans="1:13" s="18" customFormat="1" ht="105.75" customHeight="1" x14ac:dyDescent="0.25">
      <c r="A104" s="61"/>
      <c r="B104" s="22" t="s">
        <v>757</v>
      </c>
      <c r="C104" s="22"/>
      <c r="D104" s="22" t="s">
        <v>758</v>
      </c>
      <c r="E104" s="26">
        <v>1065909717</v>
      </c>
      <c r="F104" s="23" t="s">
        <v>759</v>
      </c>
      <c r="G104" s="131">
        <v>11750000</v>
      </c>
      <c r="H104" s="131"/>
      <c r="I104" s="77">
        <f t="shared" si="0"/>
        <v>11750000</v>
      </c>
      <c r="J104" s="22" t="s">
        <v>760</v>
      </c>
      <c r="K104" s="64">
        <v>44418</v>
      </c>
      <c r="L104" s="64">
        <v>44418</v>
      </c>
      <c r="M104" s="64">
        <v>44561</v>
      </c>
    </row>
    <row r="105" spans="1:13" s="18" customFormat="1" ht="109.5" customHeight="1" x14ac:dyDescent="0.25">
      <c r="A105" s="61"/>
      <c r="B105" s="22" t="s">
        <v>761</v>
      </c>
      <c r="C105" s="22"/>
      <c r="D105" s="22" t="s">
        <v>762</v>
      </c>
      <c r="E105" s="26">
        <v>1140850182</v>
      </c>
      <c r="F105" s="23" t="s">
        <v>744</v>
      </c>
      <c r="G105" s="131">
        <v>11666666</v>
      </c>
      <c r="H105" s="131"/>
      <c r="I105" s="77">
        <f t="shared" si="0"/>
        <v>11666666</v>
      </c>
      <c r="J105" s="22" t="s">
        <v>763</v>
      </c>
      <c r="K105" s="64">
        <v>44419</v>
      </c>
      <c r="L105" s="64">
        <v>44419</v>
      </c>
      <c r="M105" s="64">
        <v>44561</v>
      </c>
    </row>
    <row r="106" spans="1:13" s="18" customFormat="1" ht="109.5" customHeight="1" x14ac:dyDescent="0.25">
      <c r="A106" s="61"/>
      <c r="B106" s="22" t="s">
        <v>764</v>
      </c>
      <c r="C106" s="22"/>
      <c r="D106" s="22" t="s">
        <v>765</v>
      </c>
      <c r="E106" s="26">
        <v>1065912221</v>
      </c>
      <c r="F106" s="23" t="s">
        <v>749</v>
      </c>
      <c r="G106" s="131">
        <v>11666666</v>
      </c>
      <c r="H106" s="131"/>
      <c r="I106" s="77">
        <f t="shared" si="0"/>
        <v>11666666</v>
      </c>
      <c r="J106" s="22" t="s">
        <v>763</v>
      </c>
      <c r="K106" s="64">
        <v>44419</v>
      </c>
      <c r="L106" s="64">
        <v>44419</v>
      </c>
      <c r="M106" s="64">
        <v>44561</v>
      </c>
    </row>
    <row r="107" spans="1:13" s="18" customFormat="1" ht="105.75" customHeight="1" x14ac:dyDescent="0.25">
      <c r="A107" s="61"/>
      <c r="B107" s="22" t="s">
        <v>766</v>
      </c>
      <c r="C107" s="22"/>
      <c r="D107" s="22" t="s">
        <v>767</v>
      </c>
      <c r="E107" s="26">
        <v>1065908466</v>
      </c>
      <c r="F107" s="23" t="s">
        <v>749</v>
      </c>
      <c r="G107" s="131">
        <v>11583333</v>
      </c>
      <c r="H107" s="131"/>
      <c r="I107" s="77">
        <f t="shared" si="0"/>
        <v>11583333</v>
      </c>
      <c r="J107" s="22" t="s">
        <v>768</v>
      </c>
      <c r="K107" s="64">
        <v>44420</v>
      </c>
      <c r="L107" s="64">
        <v>44420</v>
      </c>
      <c r="M107" s="64">
        <v>44561</v>
      </c>
    </row>
    <row r="108" spans="1:13" s="18" customFormat="1" ht="102" customHeight="1" x14ac:dyDescent="0.25">
      <c r="A108" s="61"/>
      <c r="B108" s="22" t="s">
        <v>769</v>
      </c>
      <c r="C108" s="22"/>
      <c r="D108" s="22" t="s">
        <v>770</v>
      </c>
      <c r="E108" s="26">
        <v>77033968</v>
      </c>
      <c r="F108" s="23" t="s">
        <v>771</v>
      </c>
      <c r="G108" s="131">
        <v>11583333</v>
      </c>
      <c r="H108" s="131"/>
      <c r="I108" s="77">
        <f t="shared" si="0"/>
        <v>11583333</v>
      </c>
      <c r="J108" s="22" t="s">
        <v>768</v>
      </c>
      <c r="K108" s="64">
        <v>44420</v>
      </c>
      <c r="L108" s="64">
        <v>44420</v>
      </c>
      <c r="M108" s="64">
        <v>44561</v>
      </c>
    </row>
    <row r="109" spans="1:13" s="18" customFormat="1" ht="99" customHeight="1" x14ac:dyDescent="0.25">
      <c r="A109" s="61"/>
      <c r="B109" s="22" t="s">
        <v>772</v>
      </c>
      <c r="C109" s="22"/>
      <c r="D109" s="22" t="s">
        <v>773</v>
      </c>
      <c r="E109" s="26">
        <v>1065882498</v>
      </c>
      <c r="F109" s="23" t="s">
        <v>746</v>
      </c>
      <c r="G109" s="131">
        <v>11583333</v>
      </c>
      <c r="H109" s="131"/>
      <c r="I109" s="77">
        <f t="shared" si="0"/>
        <v>11583333</v>
      </c>
      <c r="J109" s="22" t="s">
        <v>768</v>
      </c>
      <c r="K109" s="64">
        <v>44420</v>
      </c>
      <c r="L109" s="64">
        <v>44420</v>
      </c>
      <c r="M109" s="64">
        <v>44561</v>
      </c>
    </row>
    <row r="110" spans="1:13" s="18" customFormat="1" ht="89.25" customHeight="1" x14ac:dyDescent="0.25">
      <c r="A110" s="61"/>
      <c r="B110" s="22" t="s">
        <v>774</v>
      </c>
      <c r="C110" s="22"/>
      <c r="D110" s="22" t="s">
        <v>590</v>
      </c>
      <c r="E110" s="26" t="s">
        <v>591</v>
      </c>
      <c r="F110" s="23" t="s">
        <v>775</v>
      </c>
      <c r="G110" s="131">
        <v>18000000</v>
      </c>
      <c r="H110" s="131"/>
      <c r="I110" s="77">
        <f t="shared" si="0"/>
        <v>18000000</v>
      </c>
      <c r="J110" s="22" t="s">
        <v>776</v>
      </c>
      <c r="K110" s="64">
        <v>44421</v>
      </c>
      <c r="L110" s="64">
        <v>44425</v>
      </c>
      <c r="M110" s="64">
        <v>44561</v>
      </c>
    </row>
    <row r="111" spans="1:13" s="18" customFormat="1" ht="109.5" customHeight="1" x14ac:dyDescent="0.25">
      <c r="A111" s="61"/>
      <c r="B111" s="22" t="s">
        <v>777</v>
      </c>
      <c r="C111" s="22"/>
      <c r="D111" s="22" t="s">
        <v>778</v>
      </c>
      <c r="E111" s="26">
        <v>1065900052</v>
      </c>
      <c r="F111" s="23" t="s">
        <v>746</v>
      </c>
      <c r="G111" s="131">
        <v>10583333</v>
      </c>
      <c r="H111" s="131"/>
      <c r="I111" s="77">
        <f t="shared" si="0"/>
        <v>10583333</v>
      </c>
      <c r="J111" s="22" t="s">
        <v>779</v>
      </c>
      <c r="K111" s="64">
        <v>44432</v>
      </c>
      <c r="L111" s="64">
        <v>44432</v>
      </c>
      <c r="M111" s="64">
        <v>44561</v>
      </c>
    </row>
    <row r="112" spans="1:13" s="18" customFormat="1" ht="110.25" customHeight="1" x14ac:dyDescent="0.25">
      <c r="A112" s="61"/>
      <c r="B112" s="22" t="s">
        <v>780</v>
      </c>
      <c r="C112" s="22"/>
      <c r="D112" s="22" t="s">
        <v>781</v>
      </c>
      <c r="E112" s="26">
        <v>1095951608</v>
      </c>
      <c r="F112" s="23" t="s">
        <v>782</v>
      </c>
      <c r="G112" s="131">
        <v>9333333</v>
      </c>
      <c r="H112" s="131"/>
      <c r="I112" s="77">
        <f t="shared" si="0"/>
        <v>9333333</v>
      </c>
      <c r="J112" s="22" t="s">
        <v>783</v>
      </c>
      <c r="K112" s="64">
        <v>44447</v>
      </c>
      <c r="L112" s="64">
        <v>44447</v>
      </c>
      <c r="M112" s="64">
        <v>44561</v>
      </c>
    </row>
    <row r="113" spans="1:13" s="18" customFormat="1" ht="105.75" customHeight="1" x14ac:dyDescent="0.25">
      <c r="A113" s="61"/>
      <c r="B113" s="22" t="s">
        <v>784</v>
      </c>
      <c r="C113" s="22"/>
      <c r="D113" s="22" t="s">
        <v>221</v>
      </c>
      <c r="E113" s="26">
        <v>1091668410</v>
      </c>
      <c r="F113" s="23" t="s">
        <v>744</v>
      </c>
      <c r="G113" s="131">
        <v>8750000</v>
      </c>
      <c r="H113" s="131"/>
      <c r="I113" s="77">
        <f t="shared" si="0"/>
        <v>8750000</v>
      </c>
      <c r="J113" s="22" t="s">
        <v>785</v>
      </c>
      <c r="K113" s="64">
        <v>44455</v>
      </c>
      <c r="L113" s="64">
        <v>44455</v>
      </c>
      <c r="M113" s="64">
        <v>44561</v>
      </c>
    </row>
    <row r="114" spans="1:13" s="18" customFormat="1" ht="105.75" customHeight="1" x14ac:dyDescent="0.25">
      <c r="A114" s="61"/>
      <c r="B114" s="22" t="s">
        <v>786</v>
      </c>
      <c r="C114" s="22"/>
      <c r="D114" s="22" t="s">
        <v>787</v>
      </c>
      <c r="E114" s="26">
        <v>1065871079</v>
      </c>
      <c r="F114" s="23" t="s">
        <v>788</v>
      </c>
      <c r="G114" s="131">
        <v>8750000</v>
      </c>
      <c r="H114" s="131"/>
      <c r="I114" s="77">
        <f t="shared" si="0"/>
        <v>8750000</v>
      </c>
      <c r="J114" s="22" t="s">
        <v>785</v>
      </c>
      <c r="K114" s="64">
        <v>44455</v>
      </c>
      <c r="L114" s="64">
        <v>44455</v>
      </c>
      <c r="M114" s="64">
        <v>44561</v>
      </c>
    </row>
    <row r="115" spans="1:13" s="18" customFormat="1" ht="106.5" customHeight="1" x14ac:dyDescent="0.25">
      <c r="A115" s="61"/>
      <c r="B115" s="22" t="s">
        <v>789</v>
      </c>
      <c r="C115" s="22"/>
      <c r="D115" s="22" t="s">
        <v>290</v>
      </c>
      <c r="E115" s="26">
        <v>36552983</v>
      </c>
      <c r="F115" s="23" t="s">
        <v>746</v>
      </c>
      <c r="G115" s="131">
        <v>8333333</v>
      </c>
      <c r="H115" s="131"/>
      <c r="I115" s="77">
        <f t="shared" si="0"/>
        <v>8333333</v>
      </c>
      <c r="J115" s="22" t="s">
        <v>790</v>
      </c>
      <c r="K115" s="64">
        <v>44459</v>
      </c>
      <c r="L115" s="64">
        <v>44459</v>
      </c>
      <c r="M115" s="64">
        <v>44561</v>
      </c>
    </row>
    <row r="116" spans="1:13" s="18" customFormat="1" ht="104.25" customHeight="1" x14ac:dyDescent="0.25">
      <c r="A116" s="61"/>
      <c r="B116" s="22" t="s">
        <v>791</v>
      </c>
      <c r="C116" s="22"/>
      <c r="D116" s="22" t="s">
        <v>792</v>
      </c>
      <c r="E116" s="26">
        <v>22518429</v>
      </c>
      <c r="F116" s="23" t="s">
        <v>793</v>
      </c>
      <c r="G116" s="131">
        <v>8083331</v>
      </c>
      <c r="H116" s="131"/>
      <c r="I116" s="77">
        <f t="shared" si="0"/>
        <v>8083331</v>
      </c>
      <c r="J116" s="22" t="s">
        <v>794</v>
      </c>
      <c r="K116" s="64">
        <v>44462</v>
      </c>
      <c r="L116" s="64">
        <v>44462</v>
      </c>
      <c r="M116" s="64">
        <v>44561</v>
      </c>
    </row>
    <row r="117" spans="1:13" s="18" customFormat="1" ht="106.5" customHeight="1" x14ac:dyDescent="0.25">
      <c r="A117" s="61"/>
      <c r="B117" s="22" t="s">
        <v>795</v>
      </c>
      <c r="C117" s="22"/>
      <c r="D117" s="22" t="s">
        <v>294</v>
      </c>
      <c r="E117" s="26">
        <v>13176063</v>
      </c>
      <c r="F117" s="23" t="s">
        <v>295</v>
      </c>
      <c r="G117" s="131">
        <v>10059000</v>
      </c>
      <c r="H117" s="131"/>
      <c r="I117" s="77">
        <f t="shared" si="0"/>
        <v>10059000</v>
      </c>
      <c r="J117" s="22" t="s">
        <v>29</v>
      </c>
      <c r="K117" s="64">
        <v>44470</v>
      </c>
      <c r="L117" s="64">
        <v>44470</v>
      </c>
      <c r="M117" s="64">
        <v>44561</v>
      </c>
    </row>
    <row r="118" spans="1:13" s="18" customFormat="1" ht="72.75" customHeight="1" x14ac:dyDescent="0.25">
      <c r="A118" s="61"/>
      <c r="B118" s="22" t="s">
        <v>796</v>
      </c>
      <c r="C118" s="22"/>
      <c r="D118" s="22" t="s">
        <v>298</v>
      </c>
      <c r="E118" s="26">
        <v>1151199166</v>
      </c>
      <c r="F118" s="23" t="s">
        <v>299</v>
      </c>
      <c r="G118" s="131">
        <v>6900000</v>
      </c>
      <c r="H118" s="131"/>
      <c r="I118" s="77">
        <f t="shared" si="0"/>
        <v>6900000</v>
      </c>
      <c r="J118" s="22" t="s">
        <v>29</v>
      </c>
      <c r="K118" s="64">
        <v>44470</v>
      </c>
      <c r="L118" s="64">
        <v>44470</v>
      </c>
      <c r="M118" s="64">
        <v>44561</v>
      </c>
    </row>
    <row r="119" spans="1:13" s="18" customFormat="1" ht="199.5" customHeight="1" x14ac:dyDescent="0.25">
      <c r="A119" s="61"/>
      <c r="B119" s="22" t="s">
        <v>797</v>
      </c>
      <c r="C119" s="22" t="s">
        <v>798</v>
      </c>
      <c r="D119" s="22" t="s">
        <v>691</v>
      </c>
      <c r="E119" s="26" t="s">
        <v>692</v>
      </c>
      <c r="F119" s="23" t="s">
        <v>693</v>
      </c>
      <c r="G119" s="131">
        <v>14250000</v>
      </c>
      <c r="H119" s="131">
        <v>4750000</v>
      </c>
      <c r="I119" s="77">
        <f t="shared" si="0"/>
        <v>19000000</v>
      </c>
      <c r="J119" s="22" t="s">
        <v>799</v>
      </c>
      <c r="K119" s="64">
        <v>44470</v>
      </c>
      <c r="L119" s="64">
        <v>44470</v>
      </c>
      <c r="M119" s="64">
        <v>44530</v>
      </c>
    </row>
    <row r="120" spans="1:13" s="18" customFormat="1" ht="96.75" customHeight="1" x14ac:dyDescent="0.25">
      <c r="A120" s="61"/>
      <c r="B120" s="22" t="s">
        <v>800</v>
      </c>
      <c r="C120" s="22"/>
      <c r="D120" s="22" t="s">
        <v>328</v>
      </c>
      <c r="E120" s="26">
        <v>49662020</v>
      </c>
      <c r="F120" s="23" t="s">
        <v>754</v>
      </c>
      <c r="G120" s="131">
        <v>7500000</v>
      </c>
      <c r="H120" s="131"/>
      <c r="I120" s="77">
        <f t="shared" si="0"/>
        <v>7500000</v>
      </c>
      <c r="J120" s="22" t="s">
        <v>29</v>
      </c>
      <c r="K120" s="64">
        <v>44470</v>
      </c>
      <c r="L120" s="64">
        <v>44470</v>
      </c>
      <c r="M120" s="64">
        <v>44561</v>
      </c>
    </row>
    <row r="121" spans="1:13" s="18" customFormat="1" ht="96.75" customHeight="1" x14ac:dyDescent="0.25">
      <c r="A121" s="61"/>
      <c r="B121" s="22" t="s">
        <v>801</v>
      </c>
      <c r="C121" s="22"/>
      <c r="D121" s="22" t="s">
        <v>802</v>
      </c>
      <c r="E121" s="26">
        <v>1007427842</v>
      </c>
      <c r="F121" s="23" t="s">
        <v>754</v>
      </c>
      <c r="G121" s="131">
        <v>7500000</v>
      </c>
      <c r="H121" s="131"/>
      <c r="I121" s="77">
        <f t="shared" si="0"/>
        <v>7500000</v>
      </c>
      <c r="J121" s="22" t="s">
        <v>29</v>
      </c>
      <c r="K121" s="64">
        <v>44470</v>
      </c>
      <c r="L121" s="64">
        <v>44470</v>
      </c>
      <c r="M121" s="64">
        <v>44561</v>
      </c>
    </row>
    <row r="122" spans="1:13" s="18" customFormat="1" ht="100.5" customHeight="1" x14ac:dyDescent="0.25">
      <c r="A122" s="61"/>
      <c r="B122" s="22" t="s">
        <v>803</v>
      </c>
      <c r="C122" s="22"/>
      <c r="D122" s="22" t="s">
        <v>804</v>
      </c>
      <c r="E122" s="26">
        <v>1094279784</v>
      </c>
      <c r="F122" s="23" t="s">
        <v>754</v>
      </c>
      <c r="G122" s="131">
        <v>6000000</v>
      </c>
      <c r="H122" s="131"/>
      <c r="I122" s="77">
        <f t="shared" si="0"/>
        <v>6000000</v>
      </c>
      <c r="J122" s="22" t="s">
        <v>805</v>
      </c>
      <c r="K122" s="64">
        <v>44488</v>
      </c>
      <c r="L122" s="64">
        <v>44488</v>
      </c>
      <c r="M122" s="64">
        <v>44561</v>
      </c>
    </row>
    <row r="123" spans="1:13" s="18" customFormat="1" ht="177.75" customHeight="1" x14ac:dyDescent="0.25">
      <c r="A123" s="61"/>
      <c r="B123" s="22" t="s">
        <v>806</v>
      </c>
      <c r="C123" s="22"/>
      <c r="D123" s="22" t="s">
        <v>691</v>
      </c>
      <c r="E123" s="26" t="s">
        <v>692</v>
      </c>
      <c r="F123" s="23" t="s">
        <v>693</v>
      </c>
      <c r="G123" s="131">
        <v>9500000</v>
      </c>
      <c r="H123" s="131"/>
      <c r="I123" s="77">
        <f t="shared" si="0"/>
        <v>9500000</v>
      </c>
      <c r="J123" s="22" t="s">
        <v>100</v>
      </c>
      <c r="K123" s="64">
        <v>44531</v>
      </c>
      <c r="L123" s="64">
        <v>44531</v>
      </c>
      <c r="M123" s="64">
        <v>44561</v>
      </c>
    </row>
    <row r="124" spans="1:13" s="18" customFormat="1" ht="89.25" customHeight="1" x14ac:dyDescent="0.25">
      <c r="A124" s="61"/>
      <c r="B124" s="22" t="s">
        <v>807</v>
      </c>
      <c r="C124" s="22"/>
      <c r="D124" s="22" t="s">
        <v>808</v>
      </c>
      <c r="E124" s="26">
        <v>22460705</v>
      </c>
      <c r="F124" s="23" t="s">
        <v>809</v>
      </c>
      <c r="G124" s="131">
        <v>5350000</v>
      </c>
      <c r="H124" s="131"/>
      <c r="I124" s="77">
        <f t="shared" si="0"/>
        <v>5350000</v>
      </c>
      <c r="J124" s="22" t="s">
        <v>810</v>
      </c>
      <c r="K124" s="64">
        <v>44532</v>
      </c>
      <c r="L124" s="64">
        <v>44532</v>
      </c>
      <c r="M124" s="64">
        <v>44561</v>
      </c>
    </row>
    <row r="125" spans="1:13" s="18" customFormat="1" ht="78.75" customHeight="1" x14ac:dyDescent="0.25">
      <c r="A125" s="61">
        <v>47</v>
      </c>
      <c r="B125" s="28" t="s">
        <v>811</v>
      </c>
      <c r="C125" s="28"/>
      <c r="D125" s="22" t="s">
        <v>398</v>
      </c>
      <c r="E125" s="26">
        <v>1065879433</v>
      </c>
      <c r="F125" s="33" t="s">
        <v>399</v>
      </c>
      <c r="G125" s="133">
        <v>17207866</v>
      </c>
      <c r="H125" s="133"/>
      <c r="I125" s="77">
        <f t="shared" si="0"/>
        <v>17207866</v>
      </c>
      <c r="J125" s="28" t="s">
        <v>677</v>
      </c>
      <c r="K125" s="64">
        <v>44200</v>
      </c>
      <c r="L125" s="64">
        <v>44200</v>
      </c>
      <c r="M125" s="25">
        <v>44561</v>
      </c>
    </row>
    <row r="126" spans="1:13" s="18" customFormat="1" ht="104.25" customHeight="1" x14ac:dyDescent="0.25">
      <c r="A126" s="61">
        <v>48</v>
      </c>
      <c r="B126" s="28" t="s">
        <v>812</v>
      </c>
      <c r="C126" s="28"/>
      <c r="D126" s="28" t="s">
        <v>813</v>
      </c>
      <c r="E126" s="29">
        <v>49669337</v>
      </c>
      <c r="F126" s="33" t="s">
        <v>814</v>
      </c>
      <c r="G126" s="130">
        <v>6000000</v>
      </c>
      <c r="H126" s="130"/>
      <c r="I126" s="77">
        <f t="shared" si="0"/>
        <v>6000000</v>
      </c>
      <c r="J126" s="28" t="s">
        <v>29</v>
      </c>
      <c r="K126" s="64">
        <v>44200</v>
      </c>
      <c r="L126" s="64">
        <v>44200</v>
      </c>
      <c r="M126" s="64">
        <v>44289</v>
      </c>
    </row>
    <row r="127" spans="1:13" s="18" customFormat="1" ht="90.75" customHeight="1" x14ac:dyDescent="0.25">
      <c r="A127" s="61">
        <v>49</v>
      </c>
      <c r="B127" s="28" t="s">
        <v>815</v>
      </c>
      <c r="C127" s="22" t="s">
        <v>816</v>
      </c>
      <c r="D127" s="28" t="s">
        <v>363</v>
      </c>
      <c r="E127" s="29">
        <v>52428160</v>
      </c>
      <c r="F127" s="23" t="s">
        <v>817</v>
      </c>
      <c r="G127" s="131">
        <v>70000000</v>
      </c>
      <c r="H127" s="131">
        <v>18000000</v>
      </c>
      <c r="I127" s="77">
        <f t="shared" si="0"/>
        <v>88000000</v>
      </c>
      <c r="J127" s="28" t="s">
        <v>51</v>
      </c>
      <c r="K127" s="64">
        <v>44221</v>
      </c>
      <c r="L127" s="64">
        <v>44223</v>
      </c>
      <c r="M127" s="64">
        <v>44561</v>
      </c>
    </row>
    <row r="128" spans="1:13" s="18" customFormat="1" ht="70.5" customHeight="1" x14ac:dyDescent="0.25">
      <c r="A128" s="61">
        <v>50</v>
      </c>
      <c r="B128" s="28" t="s">
        <v>818</v>
      </c>
      <c r="C128" s="61"/>
      <c r="D128" s="22" t="s">
        <v>819</v>
      </c>
      <c r="E128" s="29">
        <v>1065914315</v>
      </c>
      <c r="F128" s="23" t="s">
        <v>820</v>
      </c>
      <c r="G128" s="131">
        <v>12600000</v>
      </c>
      <c r="H128" s="131"/>
      <c r="I128" s="77">
        <f t="shared" si="0"/>
        <v>12600000</v>
      </c>
      <c r="J128" s="28" t="s">
        <v>821</v>
      </c>
      <c r="K128" s="64">
        <v>44243</v>
      </c>
      <c r="L128" s="64">
        <v>44243</v>
      </c>
      <c r="M128" s="64">
        <v>44561</v>
      </c>
    </row>
    <row r="129" spans="1:13" s="18" customFormat="1" ht="66.75" customHeight="1" x14ac:dyDescent="0.25">
      <c r="A129" s="61"/>
      <c r="B129" s="28" t="s">
        <v>822</v>
      </c>
      <c r="C129" s="22" t="s">
        <v>823</v>
      </c>
      <c r="D129" s="28" t="s">
        <v>813</v>
      </c>
      <c r="E129" s="29">
        <v>49669337</v>
      </c>
      <c r="F129" s="33" t="s">
        <v>824</v>
      </c>
      <c r="G129" s="131">
        <v>18000000</v>
      </c>
      <c r="H129" s="131">
        <v>3200000</v>
      </c>
      <c r="I129" s="77">
        <f t="shared" si="0"/>
        <v>21200000</v>
      </c>
      <c r="J129" s="28" t="s">
        <v>69</v>
      </c>
      <c r="K129" s="64">
        <v>44292</v>
      </c>
      <c r="L129" s="64">
        <v>44292</v>
      </c>
      <c r="M129" s="64">
        <v>44561</v>
      </c>
    </row>
    <row r="130" spans="1:13" s="18" customFormat="1" ht="105.75" customHeight="1" x14ac:dyDescent="0.25">
      <c r="A130" s="61"/>
      <c r="B130" s="28" t="s">
        <v>825</v>
      </c>
      <c r="C130" s="61"/>
      <c r="D130" s="22" t="s">
        <v>388</v>
      </c>
      <c r="E130" s="29">
        <v>1003251188</v>
      </c>
      <c r="F130" s="23" t="s">
        <v>826</v>
      </c>
      <c r="G130" s="131">
        <v>7100000</v>
      </c>
      <c r="H130" s="131"/>
      <c r="I130" s="77">
        <f t="shared" si="0"/>
        <v>7100000</v>
      </c>
      <c r="J130" s="28" t="s">
        <v>729</v>
      </c>
      <c r="K130" s="64">
        <v>44417</v>
      </c>
      <c r="L130" s="64">
        <v>44417</v>
      </c>
      <c r="M130" s="64">
        <v>44561</v>
      </c>
    </row>
    <row r="131" spans="1:13" s="18" customFormat="1" ht="108.75" customHeight="1" x14ac:dyDescent="0.25">
      <c r="A131" s="61"/>
      <c r="B131" s="28" t="s">
        <v>827</v>
      </c>
      <c r="C131" s="61"/>
      <c r="D131" s="28" t="s">
        <v>828</v>
      </c>
      <c r="E131" s="29">
        <v>49669399</v>
      </c>
      <c r="F131" s="23" t="s">
        <v>826</v>
      </c>
      <c r="G131" s="131">
        <v>7100000</v>
      </c>
      <c r="H131" s="131"/>
      <c r="I131" s="77">
        <f t="shared" si="0"/>
        <v>7100000</v>
      </c>
      <c r="J131" s="28" t="s">
        <v>729</v>
      </c>
      <c r="K131" s="64">
        <v>44417</v>
      </c>
      <c r="L131" s="64">
        <v>44417</v>
      </c>
      <c r="M131" s="64">
        <v>44561</v>
      </c>
    </row>
    <row r="132" spans="1:13" s="18" customFormat="1" ht="105.75" customHeight="1" x14ac:dyDescent="0.25">
      <c r="A132" s="61"/>
      <c r="B132" s="28" t="s">
        <v>829</v>
      </c>
      <c r="C132" s="61"/>
      <c r="D132" s="28" t="s">
        <v>830</v>
      </c>
      <c r="E132" s="29">
        <v>1002444667</v>
      </c>
      <c r="F132" s="23" t="s">
        <v>831</v>
      </c>
      <c r="G132" s="131">
        <v>7100000</v>
      </c>
      <c r="H132" s="131"/>
      <c r="I132" s="77">
        <f t="shared" si="0"/>
        <v>7100000</v>
      </c>
      <c r="J132" s="28" t="s">
        <v>729</v>
      </c>
      <c r="K132" s="64">
        <v>44417</v>
      </c>
      <c r="L132" s="64">
        <v>44417</v>
      </c>
      <c r="M132" s="64">
        <v>44561</v>
      </c>
    </row>
    <row r="133" spans="1:13" s="18" customFormat="1" ht="117.75" customHeight="1" x14ac:dyDescent="0.25">
      <c r="A133" s="61"/>
      <c r="B133" s="28" t="s">
        <v>832</v>
      </c>
      <c r="C133" s="61"/>
      <c r="D133" s="22" t="s">
        <v>833</v>
      </c>
      <c r="E133" s="29">
        <v>63552348</v>
      </c>
      <c r="F133" s="23" t="s">
        <v>834</v>
      </c>
      <c r="G133" s="131">
        <v>7100000</v>
      </c>
      <c r="H133" s="131"/>
      <c r="I133" s="77">
        <f t="shared" si="0"/>
        <v>7100000</v>
      </c>
      <c r="J133" s="28" t="s">
        <v>729</v>
      </c>
      <c r="K133" s="64">
        <v>44417</v>
      </c>
      <c r="L133" s="64">
        <v>44417</v>
      </c>
      <c r="M133" s="64">
        <v>44561</v>
      </c>
    </row>
    <row r="134" spans="1:13" s="18" customFormat="1" ht="102" customHeight="1" x14ac:dyDescent="0.25">
      <c r="A134" s="61"/>
      <c r="B134" s="28" t="s">
        <v>835</v>
      </c>
      <c r="C134" s="61"/>
      <c r="D134" s="22" t="s">
        <v>836</v>
      </c>
      <c r="E134" s="29">
        <v>1065891860</v>
      </c>
      <c r="F134" s="33" t="s">
        <v>837</v>
      </c>
      <c r="G134" s="131">
        <v>7100000</v>
      </c>
      <c r="H134" s="131"/>
      <c r="I134" s="77">
        <f t="shared" si="0"/>
        <v>7100000</v>
      </c>
      <c r="J134" s="28" t="s">
        <v>729</v>
      </c>
      <c r="K134" s="64">
        <v>44417</v>
      </c>
      <c r="L134" s="64">
        <v>44417</v>
      </c>
      <c r="M134" s="64">
        <v>44561</v>
      </c>
    </row>
    <row r="135" spans="1:13" s="18" customFormat="1" ht="105" customHeight="1" x14ac:dyDescent="0.25">
      <c r="A135" s="61"/>
      <c r="B135" s="28" t="s">
        <v>838</v>
      </c>
      <c r="C135" s="61"/>
      <c r="D135" s="22" t="s">
        <v>839</v>
      </c>
      <c r="E135" s="29">
        <v>1065869635</v>
      </c>
      <c r="F135" s="33" t="s">
        <v>840</v>
      </c>
      <c r="G135" s="131">
        <v>7100000</v>
      </c>
      <c r="H135" s="131"/>
      <c r="I135" s="77">
        <f t="shared" si="0"/>
        <v>7100000</v>
      </c>
      <c r="J135" s="28" t="s">
        <v>729</v>
      </c>
      <c r="K135" s="64">
        <v>44417</v>
      </c>
      <c r="L135" s="64">
        <v>44417</v>
      </c>
      <c r="M135" s="64">
        <v>44561</v>
      </c>
    </row>
    <row r="136" spans="1:13" s="18" customFormat="1" ht="85.5" customHeight="1" x14ac:dyDescent="0.25">
      <c r="A136" s="61"/>
      <c r="B136" s="28" t="s">
        <v>841</v>
      </c>
      <c r="C136" s="61"/>
      <c r="D136" s="22" t="s">
        <v>401</v>
      </c>
      <c r="E136" s="29">
        <v>77181090</v>
      </c>
      <c r="F136" s="33" t="s">
        <v>842</v>
      </c>
      <c r="G136" s="131">
        <v>7100000</v>
      </c>
      <c r="H136" s="131"/>
      <c r="I136" s="77">
        <f t="shared" si="0"/>
        <v>7100000</v>
      </c>
      <c r="J136" s="28" t="s">
        <v>729</v>
      </c>
      <c r="K136" s="64">
        <v>44417</v>
      </c>
      <c r="L136" s="64">
        <v>44417</v>
      </c>
      <c r="M136" s="64">
        <v>44561</v>
      </c>
    </row>
    <row r="137" spans="1:13" s="18" customFormat="1" ht="108.75" customHeight="1" x14ac:dyDescent="0.25">
      <c r="A137" s="61"/>
      <c r="B137" s="28" t="s">
        <v>843</v>
      </c>
      <c r="C137" s="61"/>
      <c r="D137" s="22" t="s">
        <v>844</v>
      </c>
      <c r="E137" s="29">
        <v>1051737493</v>
      </c>
      <c r="F137" s="33" t="s">
        <v>842</v>
      </c>
      <c r="G137" s="131">
        <v>7100000</v>
      </c>
      <c r="H137" s="131"/>
      <c r="I137" s="77">
        <f t="shared" si="0"/>
        <v>7100000</v>
      </c>
      <c r="J137" s="28" t="s">
        <v>729</v>
      </c>
      <c r="K137" s="64">
        <v>44417</v>
      </c>
      <c r="L137" s="64">
        <v>44417</v>
      </c>
      <c r="M137" s="64">
        <v>44561</v>
      </c>
    </row>
    <row r="138" spans="1:13" s="18" customFormat="1" ht="107.25" customHeight="1" x14ac:dyDescent="0.25">
      <c r="A138" s="61"/>
      <c r="B138" s="28" t="s">
        <v>845</v>
      </c>
      <c r="C138" s="61"/>
      <c r="D138" s="22" t="s">
        <v>846</v>
      </c>
      <c r="E138" s="29">
        <v>1065884596</v>
      </c>
      <c r="F138" s="33" t="s">
        <v>842</v>
      </c>
      <c r="G138" s="131">
        <v>7100000</v>
      </c>
      <c r="H138" s="131"/>
      <c r="I138" s="77">
        <f t="shared" si="0"/>
        <v>7100000</v>
      </c>
      <c r="J138" s="28" t="s">
        <v>729</v>
      </c>
      <c r="K138" s="64">
        <v>44417</v>
      </c>
      <c r="L138" s="64">
        <v>44417</v>
      </c>
      <c r="M138" s="64">
        <v>44561</v>
      </c>
    </row>
    <row r="139" spans="1:13" s="18" customFormat="1" ht="108" customHeight="1" x14ac:dyDescent="0.25">
      <c r="A139" s="61"/>
      <c r="B139" s="28" t="s">
        <v>847</v>
      </c>
      <c r="C139" s="61"/>
      <c r="D139" s="22" t="s">
        <v>848</v>
      </c>
      <c r="E139" s="29">
        <v>1064786255</v>
      </c>
      <c r="F139" s="23" t="s">
        <v>849</v>
      </c>
      <c r="G139" s="131">
        <v>7000000</v>
      </c>
      <c r="H139" s="131"/>
      <c r="I139" s="77">
        <f t="shared" si="0"/>
        <v>7000000</v>
      </c>
      <c r="J139" s="28" t="s">
        <v>763</v>
      </c>
      <c r="K139" s="64">
        <v>44419</v>
      </c>
      <c r="L139" s="64">
        <v>44419</v>
      </c>
      <c r="M139" s="64">
        <v>44561</v>
      </c>
    </row>
    <row r="140" spans="1:13" s="18" customFormat="1" ht="109.5" customHeight="1" x14ac:dyDescent="0.25">
      <c r="A140" s="61"/>
      <c r="B140" s="28" t="s">
        <v>850</v>
      </c>
      <c r="C140" s="61"/>
      <c r="D140" s="22" t="s">
        <v>391</v>
      </c>
      <c r="E140" s="29">
        <v>37170528</v>
      </c>
      <c r="F140" s="23" t="s">
        <v>851</v>
      </c>
      <c r="G140" s="131">
        <v>6350000</v>
      </c>
      <c r="H140" s="131"/>
      <c r="I140" s="77">
        <f t="shared" si="0"/>
        <v>6350000</v>
      </c>
      <c r="J140" s="28" t="s">
        <v>779</v>
      </c>
      <c r="K140" s="64">
        <v>44432</v>
      </c>
      <c r="L140" s="64">
        <v>44432</v>
      </c>
      <c r="M140" s="64">
        <v>44561</v>
      </c>
    </row>
    <row r="141" spans="1:13" s="18" customFormat="1" ht="103.5" customHeight="1" x14ac:dyDescent="0.25">
      <c r="A141" s="61"/>
      <c r="B141" s="28" t="s">
        <v>852</v>
      </c>
      <c r="C141" s="61"/>
      <c r="D141" s="22" t="s">
        <v>406</v>
      </c>
      <c r="E141" s="29">
        <v>22831469</v>
      </c>
      <c r="F141" s="23" t="s">
        <v>851</v>
      </c>
      <c r="G141" s="131">
        <v>5500000</v>
      </c>
      <c r="H141" s="131"/>
      <c r="I141" s="77">
        <f t="shared" si="0"/>
        <v>5500000</v>
      </c>
      <c r="J141" s="28" t="s">
        <v>783</v>
      </c>
      <c r="K141" s="64">
        <v>44449</v>
      </c>
      <c r="L141" s="64">
        <v>44449</v>
      </c>
      <c r="M141" s="64">
        <v>44561</v>
      </c>
    </row>
    <row r="142" spans="1:13" s="18" customFormat="1" ht="102" customHeight="1" x14ac:dyDescent="0.25">
      <c r="A142" s="61"/>
      <c r="B142" s="28" t="s">
        <v>853</v>
      </c>
      <c r="C142" s="61"/>
      <c r="D142" s="22" t="s">
        <v>854</v>
      </c>
      <c r="E142" s="29">
        <v>49656892</v>
      </c>
      <c r="F142" s="23" t="s">
        <v>855</v>
      </c>
      <c r="G142" s="131">
        <v>5400000</v>
      </c>
      <c r="H142" s="131"/>
      <c r="I142" s="77">
        <f t="shared" si="0"/>
        <v>5400000</v>
      </c>
      <c r="J142" s="28" t="s">
        <v>856</v>
      </c>
      <c r="K142" s="64">
        <v>44452</v>
      </c>
      <c r="L142" s="64">
        <v>44452</v>
      </c>
      <c r="M142" s="64">
        <v>44561</v>
      </c>
    </row>
    <row r="143" spans="1:13" s="18" customFormat="1" ht="108.75" customHeight="1" x14ac:dyDescent="0.25">
      <c r="A143" s="61"/>
      <c r="B143" s="28" t="s">
        <v>857</v>
      </c>
      <c r="C143" s="61"/>
      <c r="D143" s="22" t="s">
        <v>858</v>
      </c>
      <c r="E143" s="29">
        <v>1065911024</v>
      </c>
      <c r="F143" s="23" t="s">
        <v>859</v>
      </c>
      <c r="G143" s="131">
        <v>5250000</v>
      </c>
      <c r="H143" s="131"/>
      <c r="I143" s="77">
        <f t="shared" si="0"/>
        <v>5250000</v>
      </c>
      <c r="J143" s="28" t="s">
        <v>785</v>
      </c>
      <c r="K143" s="64">
        <v>44454</v>
      </c>
      <c r="L143" s="64">
        <v>44454</v>
      </c>
      <c r="M143" s="64">
        <v>44561</v>
      </c>
    </row>
    <row r="144" spans="1:13" s="18" customFormat="1" ht="101.25" customHeight="1" x14ac:dyDescent="0.25">
      <c r="A144" s="61"/>
      <c r="B144" s="28" t="s">
        <v>860</v>
      </c>
      <c r="C144" s="61"/>
      <c r="D144" s="22" t="s">
        <v>861</v>
      </c>
      <c r="E144" s="29">
        <v>49657231</v>
      </c>
      <c r="F144" s="23" t="s">
        <v>859</v>
      </c>
      <c r="G144" s="131">
        <v>4500000</v>
      </c>
      <c r="H144" s="131"/>
      <c r="I144" s="77">
        <f t="shared" si="0"/>
        <v>4500000</v>
      </c>
      <c r="J144" s="28" t="s">
        <v>29</v>
      </c>
      <c r="K144" s="64">
        <v>44470</v>
      </c>
      <c r="L144" s="64">
        <v>44470</v>
      </c>
      <c r="M144" s="64">
        <v>44561</v>
      </c>
    </row>
    <row r="145" spans="1:13" s="18" customFormat="1" ht="106.5" customHeight="1" x14ac:dyDescent="0.25">
      <c r="A145" s="61"/>
      <c r="B145" s="28" t="s">
        <v>862</v>
      </c>
      <c r="C145" s="61"/>
      <c r="D145" s="22" t="s">
        <v>863</v>
      </c>
      <c r="E145" s="29">
        <v>1065888558</v>
      </c>
      <c r="F145" s="23" t="s">
        <v>851</v>
      </c>
      <c r="G145" s="131">
        <v>3600000</v>
      </c>
      <c r="H145" s="131"/>
      <c r="I145" s="77">
        <f t="shared" si="0"/>
        <v>3600000</v>
      </c>
      <c r="J145" s="28" t="s">
        <v>805</v>
      </c>
      <c r="K145" s="64">
        <v>44488</v>
      </c>
      <c r="L145" s="64">
        <v>44488</v>
      </c>
      <c r="M145" s="64">
        <v>44561</v>
      </c>
    </row>
    <row r="146" spans="1:13" s="18" customFormat="1" ht="102.75" customHeight="1" x14ac:dyDescent="0.25">
      <c r="A146" s="61"/>
      <c r="B146" s="28" t="s">
        <v>864</v>
      </c>
      <c r="C146" s="22" t="s">
        <v>865</v>
      </c>
      <c r="D146" s="22" t="s">
        <v>866</v>
      </c>
      <c r="E146" s="28" t="s">
        <v>867</v>
      </c>
      <c r="F146" s="23" t="s">
        <v>868</v>
      </c>
      <c r="G146" s="131">
        <f>73152419</f>
        <v>73152419</v>
      </c>
      <c r="H146" s="131">
        <f>20947754+8374991</f>
        <v>29322745</v>
      </c>
      <c r="I146" s="77">
        <f t="shared" si="0"/>
        <v>102475164</v>
      </c>
      <c r="J146" s="28" t="s">
        <v>51</v>
      </c>
      <c r="K146" s="64">
        <v>44222</v>
      </c>
      <c r="L146" s="64">
        <v>44222</v>
      </c>
      <c r="M146" s="64">
        <v>44555</v>
      </c>
    </row>
    <row r="147" spans="1:13" s="18" customFormat="1" ht="69" customHeight="1" x14ac:dyDescent="0.25">
      <c r="A147" s="61"/>
      <c r="B147" s="35" t="s">
        <v>869</v>
      </c>
      <c r="C147" s="61"/>
      <c r="D147" s="36" t="s">
        <v>870</v>
      </c>
      <c r="E147" s="35" t="s">
        <v>871</v>
      </c>
      <c r="F147" s="33" t="s">
        <v>872</v>
      </c>
      <c r="G147" s="132">
        <v>17940000</v>
      </c>
      <c r="H147" s="132"/>
      <c r="I147" s="77">
        <f t="shared" si="0"/>
        <v>17940000</v>
      </c>
      <c r="J147" s="35" t="s">
        <v>153</v>
      </c>
      <c r="K147" s="38">
        <v>44272</v>
      </c>
      <c r="L147" s="38">
        <v>44272</v>
      </c>
      <c r="M147" s="38">
        <v>44276</v>
      </c>
    </row>
    <row r="148" spans="1:13" s="18" customFormat="1" ht="71.25" customHeight="1" x14ac:dyDescent="0.3">
      <c r="A148" s="61"/>
      <c r="B148" s="35" t="s">
        <v>873</v>
      </c>
      <c r="C148" s="61"/>
      <c r="D148" s="36" t="s">
        <v>73</v>
      </c>
      <c r="E148" s="35" t="s">
        <v>508</v>
      </c>
      <c r="F148" s="134" t="s">
        <v>874</v>
      </c>
      <c r="G148" s="135">
        <v>15947480</v>
      </c>
      <c r="H148" s="100"/>
      <c r="I148" s="77">
        <f t="shared" si="0"/>
        <v>15947480</v>
      </c>
      <c r="J148" s="35" t="s">
        <v>95</v>
      </c>
      <c r="K148" s="38">
        <v>44410</v>
      </c>
      <c r="L148" s="136">
        <v>44410</v>
      </c>
      <c r="M148" s="38">
        <v>44424</v>
      </c>
    </row>
    <row r="149" spans="1:13" s="18" customFormat="1" ht="70.5" customHeight="1" x14ac:dyDescent="0.25">
      <c r="A149" s="61"/>
      <c r="B149" s="28" t="s">
        <v>875</v>
      </c>
      <c r="C149" s="61"/>
      <c r="D149" s="36" t="s">
        <v>73</v>
      </c>
      <c r="E149" s="35" t="s">
        <v>508</v>
      </c>
      <c r="F149" s="33" t="s">
        <v>872</v>
      </c>
      <c r="G149" s="100">
        <v>17850000</v>
      </c>
      <c r="H149" s="100"/>
      <c r="I149" s="77">
        <f t="shared" si="0"/>
        <v>17850000</v>
      </c>
      <c r="J149" s="35" t="s">
        <v>95</v>
      </c>
      <c r="K149" s="38">
        <v>44545</v>
      </c>
      <c r="L149" s="38">
        <v>44545</v>
      </c>
      <c r="M149" s="38">
        <v>44561</v>
      </c>
    </row>
    <row r="150" spans="1:13" s="60" customFormat="1" x14ac:dyDescent="0.25">
      <c r="I150" s="66"/>
      <c r="K150" s="67"/>
      <c r="L150" s="67"/>
      <c r="M150" s="67"/>
    </row>
    <row r="151" spans="1:13" s="60" customFormat="1" x14ac:dyDescent="0.25">
      <c r="K151" s="67"/>
      <c r="L151" s="67"/>
      <c r="M151" s="67"/>
    </row>
    <row r="152" spans="1:13" s="60" customFormat="1" x14ac:dyDescent="0.25">
      <c r="K152" s="67"/>
      <c r="L152" s="67"/>
      <c r="M152" s="67"/>
    </row>
    <row r="153" spans="1:13" s="60" customFormat="1" x14ac:dyDescent="0.25">
      <c r="K153" s="67"/>
      <c r="L153" s="67"/>
      <c r="M153" s="67"/>
    </row>
    <row r="154" spans="1:13" s="60" customFormat="1" x14ac:dyDescent="0.25">
      <c r="K154" s="67"/>
      <c r="L154" s="67"/>
      <c r="M154" s="67"/>
    </row>
    <row r="155" spans="1:13" x14ac:dyDescent="0.25">
      <c r="K155" s="58"/>
      <c r="L155" s="58"/>
      <c r="M155" s="58"/>
    </row>
    <row r="156" spans="1:13" x14ac:dyDescent="0.25">
      <c r="I156" s="57"/>
      <c r="K156" s="58"/>
      <c r="L156" s="58"/>
      <c r="M156" s="58"/>
    </row>
    <row r="157" spans="1:13" x14ac:dyDescent="0.25">
      <c r="K157" s="58"/>
      <c r="L157" s="58"/>
      <c r="M157" s="58"/>
    </row>
    <row r="158" spans="1:13" x14ac:dyDescent="0.25">
      <c r="K158" s="58"/>
      <c r="L158" s="58"/>
      <c r="M158" s="58"/>
    </row>
    <row r="159" spans="1:13" x14ac:dyDescent="0.25">
      <c r="K159" s="58"/>
      <c r="L159" s="58"/>
      <c r="M159" s="58"/>
    </row>
    <row r="160" spans="1:13" x14ac:dyDescent="0.25">
      <c r="K160" s="58"/>
      <c r="L160" s="58"/>
      <c r="M160" s="58"/>
    </row>
    <row r="161" spans="11:13" x14ac:dyDescent="0.25">
      <c r="K161" s="58"/>
      <c r="L161" s="58"/>
      <c r="M161" s="58"/>
    </row>
    <row r="162" spans="11:13" x14ac:dyDescent="0.25">
      <c r="K162" s="58"/>
      <c r="L162" s="58"/>
      <c r="M162" s="58"/>
    </row>
    <row r="163" spans="11:13" x14ac:dyDescent="0.25">
      <c r="K163" s="58"/>
      <c r="L163" s="58"/>
      <c r="M163" s="58"/>
    </row>
    <row r="164" spans="11:13" x14ac:dyDescent="0.25">
      <c r="K164" s="58"/>
      <c r="L164" s="58"/>
      <c r="M164" s="58"/>
    </row>
    <row r="165" spans="11:13" x14ac:dyDescent="0.25">
      <c r="K165" s="58"/>
      <c r="L165" s="58"/>
      <c r="M165" s="58"/>
    </row>
    <row r="166" spans="11:13" x14ac:dyDescent="0.25">
      <c r="K166" s="58"/>
      <c r="L166" s="58"/>
      <c r="M166" s="58"/>
    </row>
    <row r="167" spans="11:13" x14ac:dyDescent="0.25">
      <c r="K167" s="58"/>
      <c r="L167" s="58"/>
      <c r="M167" s="58"/>
    </row>
    <row r="168" spans="11:13" x14ac:dyDescent="0.25">
      <c r="K168" s="58"/>
      <c r="L168" s="58"/>
      <c r="M168" s="58"/>
    </row>
    <row r="169" spans="11:13" x14ac:dyDescent="0.25">
      <c r="K169" s="58"/>
      <c r="L169" s="58"/>
      <c r="M169" s="58"/>
    </row>
    <row r="170" spans="11:13" x14ac:dyDescent="0.25">
      <c r="K170" s="58"/>
      <c r="L170" s="58"/>
      <c r="M170" s="58"/>
    </row>
    <row r="171" spans="11:13" x14ac:dyDescent="0.25">
      <c r="K171" s="58"/>
      <c r="L171" s="58"/>
      <c r="M171" s="58"/>
    </row>
    <row r="172" spans="11:13" x14ac:dyDescent="0.25">
      <c r="K172" s="58"/>
      <c r="L172" s="58"/>
      <c r="M172" s="58"/>
    </row>
    <row r="173" spans="11:13" x14ac:dyDescent="0.25">
      <c r="K173" s="58"/>
      <c r="L173" s="58"/>
      <c r="M173" s="58"/>
    </row>
    <row r="174" spans="11:13" x14ac:dyDescent="0.25">
      <c r="K174" s="58"/>
      <c r="L174" s="58"/>
      <c r="M174" s="58"/>
    </row>
    <row r="175" spans="11:13" x14ac:dyDescent="0.25">
      <c r="K175" s="58"/>
      <c r="L175" s="58"/>
      <c r="M175" s="58"/>
    </row>
    <row r="176" spans="11:13" x14ac:dyDescent="0.25">
      <c r="K176" s="58"/>
      <c r="L176" s="58"/>
      <c r="M176" s="58"/>
    </row>
    <row r="177" spans="11:13" x14ac:dyDescent="0.25">
      <c r="K177" s="58"/>
      <c r="L177" s="58"/>
      <c r="M177" s="58"/>
    </row>
    <row r="178" spans="11:13" x14ac:dyDescent="0.25">
      <c r="K178" s="58"/>
      <c r="L178" s="58"/>
      <c r="M178" s="58"/>
    </row>
    <row r="179" spans="11:13" x14ac:dyDescent="0.25">
      <c r="K179" s="58"/>
      <c r="L179" s="58"/>
      <c r="M179" s="58"/>
    </row>
    <row r="180" spans="11:13" x14ac:dyDescent="0.25">
      <c r="K180" s="58"/>
      <c r="L180" s="58"/>
      <c r="M180" s="58"/>
    </row>
    <row r="181" spans="11:13" x14ac:dyDescent="0.25">
      <c r="K181" s="58"/>
      <c r="L181" s="58"/>
      <c r="M181" s="58"/>
    </row>
    <row r="182" spans="11:13" x14ac:dyDescent="0.25">
      <c r="K182" s="58"/>
      <c r="L182" s="58"/>
      <c r="M182" s="58"/>
    </row>
    <row r="183" spans="11:13" x14ac:dyDescent="0.25">
      <c r="K183" s="58"/>
      <c r="L183" s="58"/>
      <c r="M183" s="58"/>
    </row>
    <row r="184" spans="11:13" x14ac:dyDescent="0.25">
      <c r="K184" s="58"/>
      <c r="L184" s="58"/>
      <c r="M184" s="58"/>
    </row>
    <row r="185" spans="11:13" x14ac:dyDescent="0.25">
      <c r="K185" s="58"/>
      <c r="L185" s="58"/>
      <c r="M185" s="58"/>
    </row>
    <row r="186" spans="11:13" x14ac:dyDescent="0.25">
      <c r="K186" s="58"/>
      <c r="L186" s="58"/>
      <c r="M186" s="58"/>
    </row>
    <row r="187" spans="11:13" x14ac:dyDescent="0.25">
      <c r="K187" s="58"/>
      <c r="L187" s="58"/>
      <c r="M187" s="58"/>
    </row>
    <row r="188" spans="11:13" x14ac:dyDescent="0.25">
      <c r="K188" s="58"/>
      <c r="L188" s="58"/>
      <c r="M188" s="58"/>
    </row>
    <row r="189" spans="11:13" x14ac:dyDescent="0.25">
      <c r="K189" s="58"/>
      <c r="L189" s="58"/>
      <c r="M189" s="58"/>
    </row>
    <row r="190" spans="11:13" x14ac:dyDescent="0.25">
      <c r="K190" s="58"/>
      <c r="L190" s="58"/>
      <c r="M190" s="58"/>
    </row>
    <row r="191" spans="11:13" x14ac:dyDescent="0.25">
      <c r="K191" s="58"/>
      <c r="L191" s="58"/>
      <c r="M191" s="58"/>
    </row>
    <row r="192" spans="11:13" x14ac:dyDescent="0.25">
      <c r="K192" s="58"/>
      <c r="L192" s="58"/>
      <c r="M192" s="58"/>
    </row>
    <row r="193" spans="11:13" x14ac:dyDescent="0.25">
      <c r="K193" s="58"/>
      <c r="L193" s="58"/>
      <c r="M193" s="58"/>
    </row>
    <row r="194" spans="11:13" x14ac:dyDescent="0.25">
      <c r="K194" s="58"/>
      <c r="L194" s="58"/>
      <c r="M194" s="58"/>
    </row>
    <row r="195" spans="11:13" x14ac:dyDescent="0.25">
      <c r="K195" s="58"/>
      <c r="L195" s="58"/>
      <c r="M195" s="58"/>
    </row>
    <row r="196" spans="11:13" x14ac:dyDescent="0.25">
      <c r="K196" s="58"/>
      <c r="L196" s="58"/>
      <c r="M196" s="58"/>
    </row>
    <row r="197" spans="11:13" x14ac:dyDescent="0.25">
      <c r="K197" s="58"/>
      <c r="L197" s="58"/>
      <c r="M197" s="58"/>
    </row>
    <row r="198" spans="11:13" x14ac:dyDescent="0.25">
      <c r="K198" s="58"/>
      <c r="L198" s="58"/>
      <c r="M198" s="58"/>
    </row>
    <row r="199" spans="11:13" x14ac:dyDescent="0.25">
      <c r="K199" s="58"/>
      <c r="L199" s="58"/>
      <c r="M199" s="58"/>
    </row>
    <row r="200" spans="11:13" x14ac:dyDescent="0.25">
      <c r="K200" s="58"/>
      <c r="L200" s="58"/>
      <c r="M200" s="58"/>
    </row>
    <row r="201" spans="11:13" x14ac:dyDescent="0.25">
      <c r="K201" s="58"/>
      <c r="L201" s="58"/>
      <c r="M201" s="58"/>
    </row>
    <row r="202" spans="11:13" x14ac:dyDescent="0.25">
      <c r="K202" s="58"/>
      <c r="L202" s="58"/>
      <c r="M202" s="58"/>
    </row>
    <row r="203" spans="11:13" x14ac:dyDescent="0.25">
      <c r="K203" s="58"/>
      <c r="L203" s="58"/>
      <c r="M203" s="58"/>
    </row>
    <row r="204" spans="11:13" x14ac:dyDescent="0.25">
      <c r="K204" s="58"/>
      <c r="L204" s="58"/>
      <c r="M204" s="58"/>
    </row>
    <row r="205" spans="11:13" x14ac:dyDescent="0.25">
      <c r="K205" s="58"/>
      <c r="L205" s="58"/>
      <c r="M205" s="58"/>
    </row>
    <row r="206" spans="11:13" x14ac:dyDescent="0.25">
      <c r="K206" s="58"/>
      <c r="L206" s="58"/>
      <c r="M206" s="58"/>
    </row>
    <row r="207" spans="11:13" x14ac:dyDescent="0.25">
      <c r="K207" s="58"/>
      <c r="L207" s="58"/>
      <c r="M207" s="58"/>
    </row>
    <row r="208" spans="11:13" x14ac:dyDescent="0.25">
      <c r="K208" s="58"/>
      <c r="L208" s="58"/>
      <c r="M208" s="58"/>
    </row>
    <row r="209" spans="11:13" x14ac:dyDescent="0.25">
      <c r="K209" s="58"/>
      <c r="L209" s="58"/>
      <c r="M209" s="58"/>
    </row>
    <row r="210" spans="11:13" x14ac:dyDescent="0.25">
      <c r="K210" s="58"/>
      <c r="L210" s="58"/>
      <c r="M210" s="58"/>
    </row>
    <row r="211" spans="11:13" x14ac:dyDescent="0.25">
      <c r="K211" s="58"/>
      <c r="L211" s="58"/>
      <c r="M211" s="58"/>
    </row>
    <row r="212" spans="11:13" x14ac:dyDescent="0.25">
      <c r="K212" s="58"/>
      <c r="L212" s="58"/>
      <c r="M212" s="58"/>
    </row>
    <row r="213" spans="11:13" x14ac:dyDescent="0.25">
      <c r="K213" s="58"/>
      <c r="L213" s="58"/>
      <c r="M213" s="58"/>
    </row>
    <row r="214" spans="11:13" x14ac:dyDescent="0.25">
      <c r="K214" s="58"/>
      <c r="L214" s="58"/>
      <c r="M214" s="58"/>
    </row>
    <row r="215" spans="11:13" x14ac:dyDescent="0.25">
      <c r="K215" s="58"/>
      <c r="L215" s="58"/>
      <c r="M215" s="58"/>
    </row>
    <row r="216" spans="11:13" x14ac:dyDescent="0.25">
      <c r="K216" s="58"/>
      <c r="L216" s="58"/>
      <c r="M216" s="58"/>
    </row>
    <row r="217" spans="11:13" x14ac:dyDescent="0.25">
      <c r="K217" s="58"/>
      <c r="L217" s="58"/>
      <c r="M217" s="58"/>
    </row>
    <row r="218" spans="11:13" x14ac:dyDescent="0.25">
      <c r="K218" s="58"/>
      <c r="L218" s="58"/>
      <c r="M218" s="58"/>
    </row>
    <row r="219" spans="11:13" x14ac:dyDescent="0.25">
      <c r="K219" s="58"/>
      <c r="L219" s="58"/>
      <c r="M219" s="58"/>
    </row>
    <row r="220" spans="11:13" x14ac:dyDescent="0.25">
      <c r="K220" s="58"/>
      <c r="L220" s="58"/>
      <c r="M220" s="58"/>
    </row>
    <row r="221" spans="11:13" x14ac:dyDescent="0.25">
      <c r="K221" s="58"/>
      <c r="L221" s="58"/>
      <c r="M221" s="58"/>
    </row>
    <row r="222" spans="11:13" x14ac:dyDescent="0.25">
      <c r="K222" s="58"/>
      <c r="L222" s="58"/>
      <c r="M222" s="58"/>
    </row>
    <row r="223" spans="11:13" x14ac:dyDescent="0.25">
      <c r="K223" s="58"/>
      <c r="L223" s="58"/>
      <c r="M223" s="58"/>
    </row>
    <row r="224" spans="11:13" x14ac:dyDescent="0.25">
      <c r="K224" s="58"/>
      <c r="L224" s="58"/>
      <c r="M224" s="58"/>
    </row>
    <row r="225" spans="11:13" x14ac:dyDescent="0.25">
      <c r="K225" s="58"/>
      <c r="L225" s="58"/>
      <c r="M225" s="58"/>
    </row>
    <row r="226" spans="11:13" x14ac:dyDescent="0.25">
      <c r="K226" s="58"/>
      <c r="L226" s="58"/>
      <c r="M226" s="58"/>
    </row>
    <row r="227" spans="11:13" x14ac:dyDescent="0.25">
      <c r="K227" s="58"/>
      <c r="L227" s="58"/>
      <c r="M227" s="58"/>
    </row>
    <row r="228" spans="11:13" x14ac:dyDescent="0.25">
      <c r="K228" s="58"/>
      <c r="L228" s="58"/>
      <c r="M228" s="58"/>
    </row>
    <row r="229" spans="11:13" x14ac:dyDescent="0.25">
      <c r="K229" s="58"/>
      <c r="L229" s="58"/>
      <c r="M229" s="58"/>
    </row>
    <row r="230" spans="11:13" x14ac:dyDescent="0.25">
      <c r="K230" s="58"/>
      <c r="L230" s="58"/>
      <c r="M230" s="58"/>
    </row>
    <row r="231" spans="11:13" x14ac:dyDescent="0.25">
      <c r="K231" s="58"/>
      <c r="L231" s="58"/>
      <c r="M231" s="58"/>
    </row>
    <row r="232" spans="11:13" x14ac:dyDescent="0.25">
      <c r="K232" s="58"/>
      <c r="L232" s="58"/>
      <c r="M232" s="58"/>
    </row>
    <row r="233" spans="11:13" x14ac:dyDescent="0.25">
      <c r="K233" s="58"/>
      <c r="L233" s="58"/>
      <c r="M233" s="58"/>
    </row>
    <row r="234" spans="11:13" x14ac:dyDescent="0.25">
      <c r="K234" s="58"/>
      <c r="L234" s="58"/>
      <c r="M234" s="58"/>
    </row>
    <row r="235" spans="11:13" x14ac:dyDescent="0.25">
      <c r="K235" s="58"/>
      <c r="L235" s="58"/>
      <c r="M235" s="58"/>
    </row>
    <row r="236" spans="11:13" x14ac:dyDescent="0.25">
      <c r="K236" s="58"/>
      <c r="L236" s="58"/>
      <c r="M236" s="58"/>
    </row>
    <row r="237" spans="11:13" x14ac:dyDescent="0.25">
      <c r="K237" s="58"/>
      <c r="L237" s="58"/>
      <c r="M237" s="58"/>
    </row>
    <row r="238" spans="11:13" x14ac:dyDescent="0.25">
      <c r="K238" s="58"/>
      <c r="L238" s="58"/>
      <c r="M238" s="58"/>
    </row>
    <row r="239" spans="11:13" x14ac:dyDescent="0.25">
      <c r="K239" s="58"/>
      <c r="L239" s="58"/>
      <c r="M239" s="58"/>
    </row>
    <row r="240" spans="11:13" x14ac:dyDescent="0.25">
      <c r="K240" s="58"/>
      <c r="L240" s="58"/>
      <c r="M240" s="58"/>
    </row>
    <row r="241" spans="11:13" x14ac:dyDescent="0.25">
      <c r="K241" s="58"/>
      <c r="L241" s="58"/>
      <c r="M241" s="58"/>
    </row>
    <row r="242" spans="11:13" x14ac:dyDescent="0.25">
      <c r="K242" s="58"/>
      <c r="L242" s="58"/>
      <c r="M242" s="58"/>
    </row>
    <row r="243" spans="11:13" x14ac:dyDescent="0.25">
      <c r="K243" s="58"/>
      <c r="L243" s="58"/>
      <c r="M243" s="58"/>
    </row>
    <row r="244" spans="11:13" x14ac:dyDescent="0.25">
      <c r="K244" s="58"/>
      <c r="L244" s="58"/>
      <c r="M244" s="58"/>
    </row>
    <row r="245" spans="11:13" x14ac:dyDescent="0.25">
      <c r="K245" s="58"/>
      <c r="L245" s="58"/>
      <c r="M245" s="58"/>
    </row>
    <row r="246" spans="11:13" x14ac:dyDescent="0.25">
      <c r="K246" s="58"/>
      <c r="L246" s="58"/>
      <c r="M246" s="58"/>
    </row>
    <row r="247" spans="11:13" x14ac:dyDescent="0.25">
      <c r="K247" s="58"/>
      <c r="L247" s="58"/>
      <c r="M247" s="58"/>
    </row>
    <row r="248" spans="11:13" x14ac:dyDescent="0.25">
      <c r="K248" s="58"/>
      <c r="L248" s="58"/>
      <c r="M248" s="58"/>
    </row>
    <row r="249" spans="11:13" x14ac:dyDescent="0.25">
      <c r="K249" s="58"/>
      <c r="L249" s="58"/>
      <c r="M249" s="58"/>
    </row>
    <row r="250" spans="11:13" x14ac:dyDescent="0.25">
      <c r="K250" s="58"/>
      <c r="L250" s="58"/>
      <c r="M250" s="58"/>
    </row>
    <row r="251" spans="11:13" x14ac:dyDescent="0.25">
      <c r="K251" s="58"/>
      <c r="L251" s="58"/>
      <c r="M251" s="58"/>
    </row>
    <row r="252" spans="11:13" x14ac:dyDescent="0.25">
      <c r="K252" s="58"/>
      <c r="L252" s="58"/>
      <c r="M252" s="58"/>
    </row>
    <row r="253" spans="11:13" x14ac:dyDescent="0.25">
      <c r="K253" s="58"/>
      <c r="L253" s="58"/>
      <c r="M253" s="58"/>
    </row>
    <row r="254" spans="11:13" x14ac:dyDescent="0.25">
      <c r="K254" s="58"/>
      <c r="L254" s="58"/>
      <c r="M254" s="58"/>
    </row>
    <row r="255" spans="11:13" x14ac:dyDescent="0.25">
      <c r="K255" s="58"/>
      <c r="L255" s="58"/>
      <c r="M255" s="58"/>
    </row>
    <row r="256" spans="11:13" x14ac:dyDescent="0.25">
      <c r="K256" s="58"/>
      <c r="L256" s="58"/>
      <c r="M256" s="58"/>
    </row>
    <row r="257" spans="11:13" x14ac:dyDescent="0.25">
      <c r="K257" s="58"/>
      <c r="L257" s="58"/>
      <c r="M257" s="58"/>
    </row>
    <row r="258" spans="11:13" x14ac:dyDescent="0.25">
      <c r="K258" s="58"/>
      <c r="L258" s="58"/>
      <c r="M258" s="58"/>
    </row>
    <row r="259" spans="11:13" x14ac:dyDescent="0.25">
      <c r="K259" s="58"/>
      <c r="L259" s="58"/>
      <c r="M259" s="58"/>
    </row>
    <row r="260" spans="11:13" x14ac:dyDescent="0.25">
      <c r="K260" s="58"/>
      <c r="L260" s="58"/>
      <c r="M260" s="58"/>
    </row>
    <row r="261" spans="11:13" x14ac:dyDescent="0.25">
      <c r="K261" s="58"/>
      <c r="L261" s="58"/>
      <c r="M261" s="58"/>
    </row>
    <row r="262" spans="11:13" x14ac:dyDescent="0.25">
      <c r="K262" s="58"/>
      <c r="L262" s="58"/>
      <c r="M262" s="58"/>
    </row>
    <row r="263" spans="11:13" x14ac:dyDescent="0.25">
      <c r="K263" s="58"/>
      <c r="L263" s="58"/>
      <c r="M263" s="58"/>
    </row>
    <row r="264" spans="11:13" x14ac:dyDescent="0.25">
      <c r="K264" s="58"/>
      <c r="L264" s="58"/>
      <c r="M264" s="58"/>
    </row>
    <row r="265" spans="11:13" x14ac:dyDescent="0.25">
      <c r="K265" s="58"/>
      <c r="L265" s="58"/>
      <c r="M265" s="58"/>
    </row>
    <row r="266" spans="11:13" x14ac:dyDescent="0.25">
      <c r="K266" s="58"/>
      <c r="L266" s="58"/>
      <c r="M266" s="58"/>
    </row>
    <row r="267" spans="11:13" x14ac:dyDescent="0.25">
      <c r="K267" s="58"/>
      <c r="L267" s="58"/>
      <c r="M267" s="58"/>
    </row>
    <row r="268" spans="11:13" x14ac:dyDescent="0.25">
      <c r="K268" s="58"/>
      <c r="L268" s="58"/>
      <c r="M268" s="58"/>
    </row>
    <row r="269" spans="11:13" x14ac:dyDescent="0.25">
      <c r="K269" s="58"/>
      <c r="L269" s="58"/>
      <c r="M269" s="58"/>
    </row>
    <row r="270" spans="11:13" x14ac:dyDescent="0.25">
      <c r="K270" s="58"/>
      <c r="L270" s="58"/>
      <c r="M270" s="58"/>
    </row>
    <row r="271" spans="11:13" x14ac:dyDescent="0.25">
      <c r="K271" s="58"/>
      <c r="L271" s="58"/>
      <c r="M271" s="58"/>
    </row>
    <row r="272" spans="11:13" x14ac:dyDescent="0.25">
      <c r="K272" s="58"/>
      <c r="L272" s="58"/>
      <c r="M272" s="58"/>
    </row>
    <row r="273" spans="11:13" x14ac:dyDescent="0.25">
      <c r="K273" s="58"/>
      <c r="L273" s="58"/>
      <c r="M273" s="58"/>
    </row>
    <row r="274" spans="11:13" x14ac:dyDescent="0.25">
      <c r="K274" s="58"/>
      <c r="L274" s="58"/>
      <c r="M274" s="58"/>
    </row>
    <row r="275" spans="11:13" x14ac:dyDescent="0.25">
      <c r="K275" s="58"/>
      <c r="L275" s="58"/>
      <c r="M275" s="58"/>
    </row>
    <row r="276" spans="11:13" x14ac:dyDescent="0.25">
      <c r="K276" s="58"/>
      <c r="L276" s="58"/>
      <c r="M276" s="58"/>
    </row>
    <row r="277" spans="11:13" x14ac:dyDescent="0.25">
      <c r="K277" s="58"/>
      <c r="L277" s="58"/>
      <c r="M277" s="58"/>
    </row>
    <row r="278" spans="11:13" x14ac:dyDescent="0.25">
      <c r="K278" s="58"/>
      <c r="L278" s="58"/>
      <c r="M278" s="58"/>
    </row>
    <row r="279" spans="11:13" x14ac:dyDescent="0.25">
      <c r="K279" s="58"/>
      <c r="L279" s="58"/>
      <c r="M279" s="58"/>
    </row>
    <row r="280" spans="11:13" x14ac:dyDescent="0.25">
      <c r="K280" s="58"/>
      <c r="L280" s="58"/>
      <c r="M280" s="58"/>
    </row>
    <row r="281" spans="11:13" x14ac:dyDescent="0.25">
      <c r="K281" s="58"/>
      <c r="L281" s="58"/>
      <c r="M281" s="58"/>
    </row>
    <row r="282" spans="11:13" x14ac:dyDescent="0.25">
      <c r="K282" s="58"/>
      <c r="L282" s="58"/>
      <c r="M282" s="58"/>
    </row>
    <row r="283" spans="11:13" x14ac:dyDescent="0.25">
      <c r="K283" s="58"/>
      <c r="L283" s="58"/>
      <c r="M283" s="58"/>
    </row>
    <row r="284" spans="11:13" x14ac:dyDescent="0.25">
      <c r="K284" s="58"/>
      <c r="L284" s="58"/>
      <c r="M284" s="58"/>
    </row>
    <row r="285" spans="11:13" x14ac:dyDescent="0.25">
      <c r="K285" s="58"/>
      <c r="L285" s="58"/>
      <c r="M285" s="58"/>
    </row>
    <row r="286" spans="11:13" x14ac:dyDescent="0.25">
      <c r="K286" s="58"/>
      <c r="L286" s="58"/>
      <c r="M286" s="58"/>
    </row>
    <row r="287" spans="11:13" x14ac:dyDescent="0.25">
      <c r="K287" s="58"/>
      <c r="L287" s="58"/>
      <c r="M287" s="58"/>
    </row>
    <row r="288" spans="11:13" x14ac:dyDescent="0.25">
      <c r="K288" s="58"/>
      <c r="L288" s="58"/>
      <c r="M288" s="58"/>
    </row>
    <row r="289" spans="11:13" x14ac:dyDescent="0.25">
      <c r="K289" s="58"/>
      <c r="L289" s="58"/>
      <c r="M289" s="58"/>
    </row>
    <row r="290" spans="11:13" x14ac:dyDescent="0.25">
      <c r="K290" s="58"/>
      <c r="L290" s="58"/>
      <c r="M290" s="58"/>
    </row>
    <row r="291" spans="11:13" x14ac:dyDescent="0.25">
      <c r="K291" s="58"/>
      <c r="L291" s="58"/>
      <c r="M291" s="58"/>
    </row>
    <row r="292" spans="11:13" x14ac:dyDescent="0.25">
      <c r="K292" s="58"/>
      <c r="L292" s="58"/>
      <c r="M292" s="58"/>
    </row>
    <row r="293" spans="11:13" x14ac:dyDescent="0.25">
      <c r="K293" s="58"/>
      <c r="L293" s="58"/>
      <c r="M293" s="58"/>
    </row>
    <row r="294" spans="11:13" x14ac:dyDescent="0.25">
      <c r="K294" s="58"/>
      <c r="L294" s="58"/>
      <c r="M294" s="58"/>
    </row>
    <row r="295" spans="11:13" x14ac:dyDescent="0.25">
      <c r="K295" s="58"/>
      <c r="L295" s="58"/>
      <c r="M295" s="58"/>
    </row>
    <row r="296" spans="11:13" x14ac:dyDescent="0.25">
      <c r="K296" s="58"/>
      <c r="L296" s="58"/>
      <c r="M296" s="58"/>
    </row>
    <row r="297" spans="11:13" x14ac:dyDescent="0.25">
      <c r="K297" s="58"/>
      <c r="L297" s="58"/>
      <c r="M297" s="58"/>
    </row>
    <row r="298" spans="11:13" x14ac:dyDescent="0.25">
      <c r="K298" s="58"/>
      <c r="L298" s="58"/>
      <c r="M298" s="58"/>
    </row>
    <row r="299" spans="11:13" x14ac:dyDescent="0.25">
      <c r="K299" s="58"/>
      <c r="L299" s="58"/>
      <c r="M299" s="58"/>
    </row>
    <row r="300" spans="11:13" x14ac:dyDescent="0.25">
      <c r="K300" s="58"/>
      <c r="L300" s="58"/>
      <c r="M300" s="58"/>
    </row>
    <row r="301" spans="11:13" x14ac:dyDescent="0.25">
      <c r="K301" s="58"/>
      <c r="L301" s="58"/>
      <c r="M301" s="58"/>
    </row>
    <row r="302" spans="11:13" x14ac:dyDescent="0.25">
      <c r="K302" s="58"/>
      <c r="L302" s="58"/>
      <c r="M302" s="58"/>
    </row>
    <row r="303" spans="11:13" x14ac:dyDescent="0.25">
      <c r="K303" s="58"/>
      <c r="L303" s="58"/>
      <c r="M303" s="58"/>
    </row>
    <row r="304" spans="11:13" x14ac:dyDescent="0.25">
      <c r="K304" s="58"/>
      <c r="L304" s="58"/>
      <c r="M304" s="58"/>
    </row>
    <row r="305" spans="11:13" x14ac:dyDescent="0.25">
      <c r="K305" s="58"/>
      <c r="L305" s="58"/>
      <c r="M305" s="58"/>
    </row>
    <row r="306" spans="11:13" x14ac:dyDescent="0.25">
      <c r="K306" s="58"/>
      <c r="L306" s="58"/>
      <c r="M306" s="58"/>
    </row>
    <row r="307" spans="11:13" x14ac:dyDescent="0.25">
      <c r="K307" s="58"/>
      <c r="L307" s="58"/>
      <c r="M307" s="58"/>
    </row>
    <row r="308" spans="11:13" x14ac:dyDescent="0.25">
      <c r="K308" s="58"/>
      <c r="L308" s="58"/>
      <c r="M308" s="58"/>
    </row>
    <row r="309" spans="11:13" x14ac:dyDescent="0.25">
      <c r="K309" s="58"/>
      <c r="L309" s="58"/>
      <c r="M309" s="58"/>
    </row>
    <row r="310" spans="11:13" x14ac:dyDescent="0.25">
      <c r="K310" s="58"/>
      <c r="L310" s="58"/>
      <c r="M310" s="58"/>
    </row>
    <row r="311" spans="11:13" x14ac:dyDescent="0.25">
      <c r="K311" s="58"/>
      <c r="L311" s="58"/>
      <c r="M311" s="58"/>
    </row>
    <row r="312" spans="11:13" x14ac:dyDescent="0.25">
      <c r="K312" s="58"/>
      <c r="L312" s="58"/>
      <c r="M312" s="58"/>
    </row>
    <row r="313" spans="11:13" x14ac:dyDescent="0.25">
      <c r="K313" s="58"/>
      <c r="L313" s="58"/>
      <c r="M313" s="58"/>
    </row>
    <row r="314" spans="11:13" x14ac:dyDescent="0.25">
      <c r="K314" s="58"/>
      <c r="L314" s="58"/>
      <c r="M314" s="58"/>
    </row>
    <row r="315" spans="11:13" x14ac:dyDescent="0.25">
      <c r="K315" s="58"/>
      <c r="L315" s="58"/>
      <c r="M315" s="58"/>
    </row>
    <row r="316" spans="11:13" x14ac:dyDescent="0.25">
      <c r="K316" s="58"/>
      <c r="L316" s="58"/>
      <c r="M316" s="58"/>
    </row>
    <row r="317" spans="11:13" x14ac:dyDescent="0.25">
      <c r="K317" s="58"/>
      <c r="L317" s="58"/>
      <c r="M317" s="58"/>
    </row>
    <row r="318" spans="11:13" x14ac:dyDescent="0.25">
      <c r="K318" s="58"/>
      <c r="L318" s="58"/>
      <c r="M318" s="58"/>
    </row>
    <row r="319" spans="11:13" x14ac:dyDescent="0.25">
      <c r="K319" s="58"/>
      <c r="L319" s="58"/>
      <c r="M319" s="58"/>
    </row>
    <row r="320" spans="11:13" x14ac:dyDescent="0.25">
      <c r="K320" s="58"/>
      <c r="L320" s="58"/>
      <c r="M320" s="58"/>
    </row>
    <row r="321" spans="11:13" x14ac:dyDescent="0.25">
      <c r="K321" s="58"/>
      <c r="L321" s="58"/>
      <c r="M321" s="58"/>
    </row>
    <row r="322" spans="11:13" x14ac:dyDescent="0.25">
      <c r="K322" s="58"/>
      <c r="L322" s="58"/>
      <c r="M322" s="58"/>
    </row>
    <row r="323" spans="11:13" x14ac:dyDescent="0.25">
      <c r="K323" s="58"/>
      <c r="L323" s="58"/>
      <c r="M323" s="58"/>
    </row>
    <row r="324" spans="11:13" x14ac:dyDescent="0.25">
      <c r="K324" s="58"/>
      <c r="L324" s="58"/>
      <c r="M324" s="58"/>
    </row>
    <row r="325" spans="11:13" x14ac:dyDescent="0.25">
      <c r="K325" s="58"/>
      <c r="L325" s="58"/>
      <c r="M325" s="58"/>
    </row>
    <row r="326" spans="11:13" x14ac:dyDescent="0.25">
      <c r="K326" s="58"/>
      <c r="L326" s="58"/>
      <c r="M326" s="58"/>
    </row>
    <row r="327" spans="11:13" x14ac:dyDescent="0.25">
      <c r="K327" s="58"/>
      <c r="L327" s="58"/>
      <c r="M327" s="58"/>
    </row>
    <row r="328" spans="11:13" x14ac:dyDescent="0.25">
      <c r="K328" s="58"/>
      <c r="L328" s="58"/>
      <c r="M328" s="58"/>
    </row>
    <row r="329" spans="11:13" x14ac:dyDescent="0.25">
      <c r="K329" s="58"/>
      <c r="L329" s="58"/>
      <c r="M329" s="58"/>
    </row>
    <row r="330" spans="11:13" x14ac:dyDescent="0.25">
      <c r="K330" s="58"/>
      <c r="L330" s="58"/>
      <c r="M330" s="58"/>
    </row>
    <row r="331" spans="11:13" x14ac:dyDescent="0.25">
      <c r="K331" s="58"/>
      <c r="L331" s="58"/>
      <c r="M331" s="58"/>
    </row>
    <row r="332" spans="11:13" x14ac:dyDescent="0.25">
      <c r="K332" s="58"/>
      <c r="L332" s="58"/>
      <c r="M332" s="58"/>
    </row>
    <row r="333" spans="11:13" x14ac:dyDescent="0.25">
      <c r="K333" s="58"/>
      <c r="L333" s="58"/>
      <c r="M333" s="58"/>
    </row>
    <row r="334" spans="11:13" x14ac:dyDescent="0.25">
      <c r="K334" s="58"/>
      <c r="L334" s="58"/>
      <c r="M334" s="58"/>
    </row>
    <row r="335" spans="11:13" x14ac:dyDescent="0.25">
      <c r="K335" s="58"/>
      <c r="L335" s="58"/>
      <c r="M335" s="58"/>
    </row>
    <row r="336" spans="11:13" x14ac:dyDescent="0.25">
      <c r="K336" s="58"/>
      <c r="L336" s="58"/>
      <c r="M336" s="58"/>
    </row>
    <row r="337" spans="11:13" x14ac:dyDescent="0.25">
      <c r="K337" s="58"/>
      <c r="L337" s="58"/>
      <c r="M337" s="58"/>
    </row>
    <row r="338" spans="11:13" x14ac:dyDescent="0.25">
      <c r="K338" s="58"/>
      <c r="L338" s="58"/>
      <c r="M338" s="58"/>
    </row>
    <row r="339" spans="11:13" x14ac:dyDescent="0.25">
      <c r="K339" s="58"/>
      <c r="L339" s="58"/>
      <c r="M339" s="58"/>
    </row>
    <row r="340" spans="11:13" x14ac:dyDescent="0.25">
      <c r="K340" s="58"/>
      <c r="L340" s="58"/>
      <c r="M340" s="58"/>
    </row>
    <row r="341" spans="11:13" x14ac:dyDescent="0.25">
      <c r="K341" s="58"/>
      <c r="L341" s="58"/>
      <c r="M341" s="58"/>
    </row>
    <row r="342" spans="11:13" x14ac:dyDescent="0.25">
      <c r="K342" s="58"/>
      <c r="L342" s="58"/>
      <c r="M342" s="58"/>
    </row>
    <row r="343" spans="11:13" x14ac:dyDescent="0.25">
      <c r="K343" s="58"/>
      <c r="L343" s="58"/>
      <c r="M343" s="58"/>
    </row>
    <row r="344" spans="11:13" x14ac:dyDescent="0.25">
      <c r="K344" s="58"/>
      <c r="L344" s="58"/>
      <c r="M344" s="58"/>
    </row>
    <row r="345" spans="11:13" x14ac:dyDescent="0.25">
      <c r="K345" s="58"/>
      <c r="L345" s="58"/>
      <c r="M345" s="58"/>
    </row>
    <row r="346" spans="11:13" x14ac:dyDescent="0.25">
      <c r="K346" s="58"/>
      <c r="L346" s="58"/>
      <c r="M346" s="58"/>
    </row>
    <row r="347" spans="11:13" x14ac:dyDescent="0.25">
      <c r="K347" s="58"/>
      <c r="L347" s="58"/>
      <c r="M347" s="58"/>
    </row>
    <row r="348" spans="11:13" x14ac:dyDescent="0.25">
      <c r="K348" s="58"/>
      <c r="L348" s="58"/>
      <c r="M348" s="58"/>
    </row>
    <row r="349" spans="11:13" x14ac:dyDescent="0.25">
      <c r="K349" s="58"/>
      <c r="L349" s="58"/>
      <c r="M349" s="58"/>
    </row>
    <row r="350" spans="11:13" x14ac:dyDescent="0.25">
      <c r="K350" s="58"/>
      <c r="L350" s="58"/>
      <c r="M350" s="58"/>
    </row>
    <row r="351" spans="11:13" x14ac:dyDescent="0.25">
      <c r="K351" s="58"/>
      <c r="L351" s="58"/>
      <c r="M351" s="58"/>
    </row>
    <row r="352" spans="11:13" x14ac:dyDescent="0.25">
      <c r="K352" s="58"/>
      <c r="L352" s="58"/>
      <c r="M352" s="58"/>
    </row>
    <row r="353" spans="11:13" x14ac:dyDescent="0.25">
      <c r="K353" s="58"/>
      <c r="L353" s="58"/>
      <c r="M353" s="58"/>
    </row>
    <row r="354" spans="11:13" x14ac:dyDescent="0.25">
      <c r="K354" s="58"/>
      <c r="L354" s="58"/>
      <c r="M354" s="58"/>
    </row>
    <row r="355" spans="11:13" x14ac:dyDescent="0.25">
      <c r="K355" s="58"/>
      <c r="L355" s="58"/>
      <c r="M355" s="58"/>
    </row>
    <row r="356" spans="11:13" x14ac:dyDescent="0.25">
      <c r="K356" s="58"/>
      <c r="L356" s="58"/>
      <c r="M356" s="58"/>
    </row>
    <row r="357" spans="11:13" x14ac:dyDescent="0.25">
      <c r="K357" s="58"/>
      <c r="L357" s="58"/>
      <c r="M357" s="58"/>
    </row>
    <row r="358" spans="11:13" x14ac:dyDescent="0.25">
      <c r="K358" s="58"/>
      <c r="L358" s="58"/>
      <c r="M358" s="58"/>
    </row>
    <row r="359" spans="11:13" x14ac:dyDescent="0.25">
      <c r="K359" s="58"/>
      <c r="L359" s="58"/>
      <c r="M359" s="58"/>
    </row>
    <row r="360" spans="11:13" x14ac:dyDescent="0.25">
      <c r="K360" s="58"/>
      <c r="L360" s="58"/>
      <c r="M360" s="58"/>
    </row>
    <row r="361" spans="11:13" x14ac:dyDescent="0.25">
      <c r="K361" s="58"/>
      <c r="L361" s="58"/>
      <c r="M361" s="58"/>
    </row>
    <row r="362" spans="11:13" x14ac:dyDescent="0.25">
      <c r="K362" s="58"/>
      <c r="L362" s="58"/>
      <c r="M362" s="58"/>
    </row>
    <row r="363" spans="11:13" x14ac:dyDescent="0.25">
      <c r="K363" s="58"/>
      <c r="L363" s="58"/>
      <c r="M363" s="58"/>
    </row>
    <row r="364" spans="11:13" x14ac:dyDescent="0.25">
      <c r="K364" s="58"/>
      <c r="L364" s="58"/>
      <c r="M364" s="58"/>
    </row>
    <row r="365" spans="11:13" x14ac:dyDescent="0.25">
      <c r="K365" s="58"/>
      <c r="L365" s="58"/>
      <c r="M365" s="58"/>
    </row>
    <row r="366" spans="11:13" x14ac:dyDescent="0.25">
      <c r="K366" s="58"/>
      <c r="L366" s="58"/>
      <c r="M366" s="58"/>
    </row>
    <row r="367" spans="11:13" x14ac:dyDescent="0.25">
      <c r="K367" s="58"/>
      <c r="L367" s="58"/>
      <c r="M367" s="58"/>
    </row>
    <row r="368" spans="11:13" x14ac:dyDescent="0.25">
      <c r="K368" s="58"/>
      <c r="L368" s="58"/>
      <c r="M368" s="58"/>
    </row>
    <row r="369" spans="11:13" x14ac:dyDescent="0.25">
      <c r="K369" s="58"/>
      <c r="L369" s="58"/>
      <c r="M369" s="58"/>
    </row>
    <row r="370" spans="11:13" x14ac:dyDescent="0.25">
      <c r="K370" s="58"/>
      <c r="L370" s="58"/>
      <c r="M370" s="58"/>
    </row>
    <row r="371" spans="11:13" x14ac:dyDescent="0.25">
      <c r="K371" s="58"/>
      <c r="L371" s="58"/>
      <c r="M371" s="58"/>
    </row>
    <row r="372" spans="11:13" x14ac:dyDescent="0.25">
      <c r="K372" s="58"/>
      <c r="L372" s="58"/>
      <c r="M372" s="58"/>
    </row>
    <row r="373" spans="11:13" x14ac:dyDescent="0.25">
      <c r="K373" s="58"/>
      <c r="L373" s="58"/>
      <c r="M373" s="58"/>
    </row>
    <row r="374" spans="11:13" x14ac:dyDescent="0.25">
      <c r="K374" s="58"/>
      <c r="L374" s="58"/>
      <c r="M374" s="58"/>
    </row>
    <row r="375" spans="11:13" x14ac:dyDescent="0.25">
      <c r="K375" s="58"/>
      <c r="L375" s="58"/>
      <c r="M375" s="58"/>
    </row>
    <row r="376" spans="11:13" x14ac:dyDescent="0.25">
      <c r="K376" s="58"/>
      <c r="L376" s="58"/>
      <c r="M376" s="58"/>
    </row>
    <row r="377" spans="11:13" x14ac:dyDescent="0.25">
      <c r="K377" s="58"/>
      <c r="L377" s="58"/>
      <c r="M377" s="58"/>
    </row>
    <row r="378" spans="11:13" x14ac:dyDescent="0.25">
      <c r="K378" s="58"/>
      <c r="L378" s="58"/>
      <c r="M378" s="58"/>
    </row>
    <row r="379" spans="11:13" x14ac:dyDescent="0.25">
      <c r="K379" s="58"/>
      <c r="L379" s="58"/>
      <c r="M379" s="58"/>
    </row>
    <row r="380" spans="11:13" x14ac:dyDescent="0.25">
      <c r="K380" s="58"/>
      <c r="L380" s="58"/>
      <c r="M380" s="58"/>
    </row>
    <row r="381" spans="11:13" x14ac:dyDescent="0.25">
      <c r="K381" s="58"/>
      <c r="L381" s="58"/>
      <c r="M381" s="58"/>
    </row>
    <row r="382" spans="11:13" x14ac:dyDescent="0.25">
      <c r="K382" s="58"/>
      <c r="L382" s="58"/>
      <c r="M382" s="58"/>
    </row>
    <row r="383" spans="11:13" x14ac:dyDescent="0.25">
      <c r="K383" s="58"/>
      <c r="L383" s="58"/>
      <c r="M383" s="58"/>
    </row>
    <row r="384" spans="11:13" x14ac:dyDescent="0.25">
      <c r="K384" s="58"/>
      <c r="L384" s="58"/>
      <c r="M384" s="58"/>
    </row>
    <row r="385" spans="11:13" x14ac:dyDescent="0.25">
      <c r="K385" s="58"/>
      <c r="L385" s="58"/>
      <c r="M385" s="58"/>
    </row>
    <row r="386" spans="11:13" x14ac:dyDescent="0.25">
      <c r="K386" s="58"/>
      <c r="L386" s="58"/>
      <c r="M386" s="58"/>
    </row>
    <row r="387" spans="11:13" x14ac:dyDescent="0.25">
      <c r="K387" s="58"/>
      <c r="L387" s="58"/>
      <c r="M387" s="58"/>
    </row>
    <row r="388" spans="11:13" x14ac:dyDescent="0.25">
      <c r="K388" s="58"/>
      <c r="L388" s="58"/>
      <c r="M388" s="58"/>
    </row>
    <row r="389" spans="11:13" x14ac:dyDescent="0.25">
      <c r="K389" s="58"/>
      <c r="L389" s="58"/>
      <c r="M389" s="58"/>
    </row>
    <row r="390" spans="11:13" x14ac:dyDescent="0.25">
      <c r="K390" s="58"/>
      <c r="L390" s="58"/>
      <c r="M390" s="58"/>
    </row>
    <row r="391" spans="11:13" x14ac:dyDescent="0.25">
      <c r="K391" s="58"/>
      <c r="L391" s="58"/>
      <c r="M391" s="58"/>
    </row>
    <row r="392" spans="11:13" x14ac:dyDescent="0.25">
      <c r="K392" s="58"/>
      <c r="L392" s="58"/>
      <c r="M392" s="58"/>
    </row>
    <row r="393" spans="11:13" x14ac:dyDescent="0.25">
      <c r="K393" s="58"/>
      <c r="L393" s="58"/>
      <c r="M393" s="58"/>
    </row>
    <row r="394" spans="11:13" x14ac:dyDescent="0.25">
      <c r="K394" s="58"/>
      <c r="L394" s="58"/>
      <c r="M394" s="58"/>
    </row>
    <row r="395" spans="11:13" x14ac:dyDescent="0.25">
      <c r="K395" s="58"/>
      <c r="L395" s="58"/>
      <c r="M395" s="58"/>
    </row>
    <row r="396" spans="11:13" x14ac:dyDescent="0.25">
      <c r="K396" s="58"/>
      <c r="L396" s="58"/>
      <c r="M396" s="58"/>
    </row>
    <row r="397" spans="11:13" x14ac:dyDescent="0.25">
      <c r="K397" s="58"/>
      <c r="L397" s="58"/>
      <c r="M397" s="58"/>
    </row>
    <row r="398" spans="11:13" x14ac:dyDescent="0.25">
      <c r="K398" s="58"/>
      <c r="L398" s="58"/>
      <c r="M398" s="58"/>
    </row>
    <row r="399" spans="11:13" x14ac:dyDescent="0.25">
      <c r="K399" s="58"/>
      <c r="L399" s="58"/>
      <c r="M399" s="58"/>
    </row>
    <row r="400" spans="11:13" x14ac:dyDescent="0.25">
      <c r="K400" s="58"/>
      <c r="L400" s="58"/>
      <c r="M400" s="58"/>
    </row>
    <row r="401" spans="11:13" x14ac:dyDescent="0.25">
      <c r="K401" s="58"/>
      <c r="L401" s="58"/>
      <c r="M401" s="58"/>
    </row>
    <row r="402" spans="11:13" x14ac:dyDescent="0.25">
      <c r="K402" s="58"/>
      <c r="L402" s="58"/>
      <c r="M402" s="58"/>
    </row>
    <row r="403" spans="11:13" x14ac:dyDescent="0.25">
      <c r="K403" s="58"/>
      <c r="L403" s="58"/>
      <c r="M403" s="58"/>
    </row>
    <row r="404" spans="11:13" x14ac:dyDescent="0.25">
      <c r="K404" s="58"/>
      <c r="L404" s="58"/>
      <c r="M404" s="58"/>
    </row>
    <row r="405" spans="11:13" x14ac:dyDescent="0.25">
      <c r="K405" s="58"/>
      <c r="L405" s="58"/>
      <c r="M405" s="58"/>
    </row>
    <row r="406" spans="11:13" x14ac:dyDescent="0.25">
      <c r="K406" s="58"/>
      <c r="L406" s="58"/>
      <c r="M406" s="58"/>
    </row>
    <row r="407" spans="11:13" x14ac:dyDescent="0.25">
      <c r="K407" s="58"/>
      <c r="L407" s="58"/>
      <c r="M407" s="58"/>
    </row>
    <row r="408" spans="11:13" x14ac:dyDescent="0.25">
      <c r="K408" s="58"/>
      <c r="L408" s="58"/>
      <c r="M408" s="58"/>
    </row>
    <row r="409" spans="11:13" x14ac:dyDescent="0.25">
      <c r="K409" s="58"/>
      <c r="L409" s="58"/>
      <c r="M409" s="58"/>
    </row>
    <row r="410" spans="11:13" x14ac:dyDescent="0.25">
      <c r="K410" s="58"/>
      <c r="L410" s="58"/>
      <c r="M410" s="58"/>
    </row>
    <row r="411" spans="11:13" x14ac:dyDescent="0.25">
      <c r="K411" s="58"/>
      <c r="L411" s="58"/>
      <c r="M411" s="58"/>
    </row>
    <row r="412" spans="11:13" x14ac:dyDescent="0.25">
      <c r="K412" s="58"/>
      <c r="L412" s="58"/>
      <c r="M412" s="58"/>
    </row>
    <row r="413" spans="11:13" x14ac:dyDescent="0.25">
      <c r="K413" s="58"/>
      <c r="L413" s="58"/>
      <c r="M413" s="58"/>
    </row>
    <row r="414" spans="11:13" x14ac:dyDescent="0.25">
      <c r="K414" s="58"/>
      <c r="L414" s="58"/>
      <c r="M414" s="58"/>
    </row>
    <row r="415" spans="11:13" x14ac:dyDescent="0.25">
      <c r="K415" s="58"/>
      <c r="L415" s="58"/>
      <c r="M415" s="58"/>
    </row>
    <row r="416" spans="11:13" x14ac:dyDescent="0.25">
      <c r="K416" s="58"/>
      <c r="L416" s="58"/>
      <c r="M416" s="58"/>
    </row>
    <row r="417" spans="11:13" x14ac:dyDescent="0.25">
      <c r="K417" s="58"/>
      <c r="L417" s="58"/>
      <c r="M417" s="58"/>
    </row>
    <row r="418" spans="11:13" x14ac:dyDescent="0.25">
      <c r="K418" s="58"/>
      <c r="L418" s="58"/>
      <c r="M418" s="58"/>
    </row>
    <row r="419" spans="11:13" x14ac:dyDescent="0.25">
      <c r="K419" s="58"/>
      <c r="L419" s="58"/>
      <c r="M419" s="58"/>
    </row>
    <row r="420" spans="11:13" x14ac:dyDescent="0.25">
      <c r="K420" s="58"/>
      <c r="L420" s="58"/>
      <c r="M420" s="58"/>
    </row>
    <row r="421" spans="11:13" x14ac:dyDescent="0.25">
      <c r="K421" s="58"/>
      <c r="L421" s="58"/>
      <c r="M421" s="58"/>
    </row>
    <row r="422" spans="11:13" x14ac:dyDescent="0.25">
      <c r="K422" s="58"/>
      <c r="L422" s="58"/>
      <c r="M422" s="58"/>
    </row>
    <row r="423" spans="11:13" x14ac:dyDescent="0.25">
      <c r="K423" s="58"/>
      <c r="L423" s="58"/>
      <c r="M423" s="58"/>
    </row>
    <row r="424" spans="11:13" x14ac:dyDescent="0.25">
      <c r="K424" s="58"/>
      <c r="L424" s="58"/>
      <c r="M424" s="58"/>
    </row>
    <row r="425" spans="11:13" x14ac:dyDescent="0.25">
      <c r="K425" s="58"/>
      <c r="L425" s="58"/>
      <c r="M425" s="58"/>
    </row>
    <row r="426" spans="11:13" x14ac:dyDescent="0.25">
      <c r="K426" s="58"/>
      <c r="L426" s="58"/>
      <c r="M426" s="58"/>
    </row>
    <row r="427" spans="11:13" x14ac:dyDescent="0.25">
      <c r="K427" s="58"/>
      <c r="L427" s="58"/>
      <c r="M427" s="58"/>
    </row>
    <row r="428" spans="11:13" x14ac:dyDescent="0.25">
      <c r="K428" s="58"/>
      <c r="L428" s="58"/>
      <c r="M428" s="58"/>
    </row>
    <row r="429" spans="11:13" x14ac:dyDescent="0.25">
      <c r="K429" s="58"/>
      <c r="L429" s="58"/>
      <c r="M429" s="58"/>
    </row>
    <row r="430" spans="11:13" x14ac:dyDescent="0.25">
      <c r="K430" s="58"/>
      <c r="L430" s="58"/>
      <c r="M430" s="58"/>
    </row>
    <row r="431" spans="11:13" x14ac:dyDescent="0.25">
      <c r="K431" s="58"/>
      <c r="L431" s="58"/>
      <c r="M431" s="58"/>
    </row>
    <row r="432" spans="11:13" x14ac:dyDescent="0.25">
      <c r="K432" s="58"/>
      <c r="L432" s="58"/>
      <c r="M432" s="58"/>
    </row>
    <row r="433" spans="11:13" x14ac:dyDescent="0.25">
      <c r="K433" s="58"/>
      <c r="L433" s="58"/>
      <c r="M433" s="58"/>
    </row>
    <row r="434" spans="11:13" x14ac:dyDescent="0.25">
      <c r="K434" s="58"/>
      <c r="L434" s="58"/>
      <c r="M434" s="58"/>
    </row>
    <row r="435" spans="11:13" x14ac:dyDescent="0.25">
      <c r="K435" s="58"/>
      <c r="L435" s="58"/>
      <c r="M435" s="58"/>
    </row>
    <row r="436" spans="11:13" x14ac:dyDescent="0.25">
      <c r="K436" s="58"/>
      <c r="L436" s="58"/>
      <c r="M436" s="58"/>
    </row>
    <row r="437" spans="11:13" x14ac:dyDescent="0.25">
      <c r="K437" s="58"/>
      <c r="L437" s="58"/>
      <c r="M437" s="58"/>
    </row>
    <row r="438" spans="11:13" x14ac:dyDescent="0.25">
      <c r="K438" s="58"/>
      <c r="L438" s="58"/>
      <c r="M438" s="58"/>
    </row>
    <row r="439" spans="11:13" x14ac:dyDescent="0.25">
      <c r="K439" s="58"/>
      <c r="L439" s="58"/>
      <c r="M439" s="58"/>
    </row>
    <row r="440" spans="11:13" x14ac:dyDescent="0.25">
      <c r="K440" s="58"/>
      <c r="L440" s="58"/>
      <c r="M440" s="58"/>
    </row>
    <row r="441" spans="11:13" x14ac:dyDescent="0.25">
      <c r="K441" s="58"/>
      <c r="L441" s="58"/>
      <c r="M441" s="58"/>
    </row>
    <row r="442" spans="11:13" x14ac:dyDescent="0.25">
      <c r="K442" s="58"/>
      <c r="L442" s="58"/>
      <c r="M442" s="58"/>
    </row>
    <row r="443" spans="11:13" x14ac:dyDescent="0.25">
      <c r="K443" s="58"/>
      <c r="L443" s="58"/>
      <c r="M443" s="58"/>
    </row>
    <row r="444" spans="11:13" x14ac:dyDescent="0.25">
      <c r="K444" s="58"/>
      <c r="L444" s="58"/>
      <c r="M444" s="58"/>
    </row>
    <row r="445" spans="11:13" x14ac:dyDescent="0.25">
      <c r="K445" s="58"/>
      <c r="L445" s="58"/>
      <c r="M445" s="58"/>
    </row>
    <row r="446" spans="11:13" x14ac:dyDescent="0.25">
      <c r="K446" s="58"/>
      <c r="L446" s="58"/>
      <c r="M446" s="58"/>
    </row>
    <row r="447" spans="11:13" x14ac:dyDescent="0.25">
      <c r="K447" s="58"/>
      <c r="L447" s="58"/>
      <c r="M447" s="58"/>
    </row>
    <row r="448" spans="11:13" x14ac:dyDescent="0.25">
      <c r="K448" s="58"/>
      <c r="L448" s="58"/>
      <c r="M448" s="58"/>
    </row>
    <row r="449" spans="11:13" x14ac:dyDescent="0.25">
      <c r="K449" s="58"/>
      <c r="L449" s="58"/>
      <c r="M449" s="58"/>
    </row>
    <row r="450" spans="11:13" x14ac:dyDescent="0.25">
      <c r="K450" s="58"/>
      <c r="L450" s="58"/>
      <c r="M450" s="58"/>
    </row>
    <row r="451" spans="11:13" x14ac:dyDescent="0.25">
      <c r="K451" s="58"/>
      <c r="L451" s="58"/>
      <c r="M451" s="58"/>
    </row>
    <row r="452" spans="11:13" x14ac:dyDescent="0.25">
      <c r="K452" s="58"/>
      <c r="L452" s="58"/>
      <c r="M452" s="58"/>
    </row>
    <row r="453" spans="11:13" x14ac:dyDescent="0.25">
      <c r="K453" s="58"/>
      <c r="L453" s="58"/>
      <c r="M453" s="58"/>
    </row>
    <row r="454" spans="11:13" x14ac:dyDescent="0.25">
      <c r="K454" s="58"/>
      <c r="L454" s="58"/>
      <c r="M454" s="58"/>
    </row>
    <row r="455" spans="11:13" x14ac:dyDescent="0.25">
      <c r="K455" s="58"/>
      <c r="L455" s="58"/>
      <c r="M455" s="58"/>
    </row>
    <row r="456" spans="11:13" x14ac:dyDescent="0.25">
      <c r="K456" s="58"/>
      <c r="L456" s="58"/>
      <c r="M456" s="58"/>
    </row>
    <row r="457" spans="11:13" x14ac:dyDescent="0.25">
      <c r="K457" s="58"/>
      <c r="L457" s="58"/>
      <c r="M457" s="58"/>
    </row>
    <row r="458" spans="11:13" x14ac:dyDescent="0.25">
      <c r="K458" s="58"/>
      <c r="L458" s="58"/>
      <c r="M458" s="58"/>
    </row>
    <row r="459" spans="11:13" x14ac:dyDescent="0.25">
      <c r="K459" s="58"/>
      <c r="L459" s="58"/>
      <c r="M459" s="58"/>
    </row>
    <row r="460" spans="11:13" x14ac:dyDescent="0.25">
      <c r="K460" s="58"/>
      <c r="L460" s="58"/>
      <c r="M460" s="58"/>
    </row>
    <row r="461" spans="11:13" x14ac:dyDescent="0.25">
      <c r="K461" s="58"/>
      <c r="L461" s="58"/>
      <c r="M461" s="58"/>
    </row>
    <row r="462" spans="11:13" x14ac:dyDescent="0.25">
      <c r="K462" s="58"/>
      <c r="L462" s="58"/>
      <c r="M462" s="58"/>
    </row>
    <row r="463" spans="11:13" x14ac:dyDescent="0.25">
      <c r="K463" s="58"/>
      <c r="L463" s="58"/>
      <c r="M463" s="58"/>
    </row>
    <row r="464" spans="11:13" x14ac:dyDescent="0.25">
      <c r="K464" s="58"/>
      <c r="L464" s="58"/>
      <c r="M464" s="58"/>
    </row>
    <row r="465" spans="11:13" x14ac:dyDescent="0.25">
      <c r="K465" s="58"/>
      <c r="L465" s="58"/>
      <c r="M465" s="58"/>
    </row>
    <row r="466" spans="11:13" x14ac:dyDescent="0.25">
      <c r="K466" s="58"/>
      <c r="L466" s="58"/>
      <c r="M466" s="58"/>
    </row>
    <row r="467" spans="11:13" x14ac:dyDescent="0.25">
      <c r="K467" s="58"/>
      <c r="L467" s="58"/>
      <c r="M467" s="58"/>
    </row>
    <row r="468" spans="11:13" x14ac:dyDescent="0.25">
      <c r="K468" s="58"/>
      <c r="L468" s="58"/>
      <c r="M468" s="58"/>
    </row>
    <row r="469" spans="11:13" x14ac:dyDescent="0.25">
      <c r="K469" s="58"/>
      <c r="L469" s="58"/>
      <c r="M469" s="58"/>
    </row>
    <row r="470" spans="11:13" x14ac:dyDescent="0.25">
      <c r="K470" s="58"/>
      <c r="L470" s="58"/>
      <c r="M470" s="58"/>
    </row>
    <row r="471" spans="11:13" x14ac:dyDescent="0.25">
      <c r="K471" s="58"/>
      <c r="L471" s="58"/>
      <c r="M471" s="58"/>
    </row>
    <row r="472" spans="11:13" x14ac:dyDescent="0.25">
      <c r="K472" s="58"/>
      <c r="L472" s="58"/>
      <c r="M472" s="58"/>
    </row>
    <row r="473" spans="11:13" x14ac:dyDescent="0.25">
      <c r="K473" s="58"/>
      <c r="L473" s="58"/>
      <c r="M473" s="58"/>
    </row>
    <row r="474" spans="11:13" x14ac:dyDescent="0.25">
      <c r="K474" s="58"/>
      <c r="L474" s="58"/>
      <c r="M474" s="58"/>
    </row>
    <row r="475" spans="11:13" x14ac:dyDescent="0.25">
      <c r="K475" s="58"/>
      <c r="L475" s="58"/>
      <c r="M475" s="58"/>
    </row>
    <row r="476" spans="11:13" x14ac:dyDescent="0.25">
      <c r="K476" s="58"/>
      <c r="L476" s="58"/>
      <c r="M476" s="58"/>
    </row>
    <row r="477" spans="11:13" x14ac:dyDescent="0.25">
      <c r="K477" s="58"/>
      <c r="L477" s="58"/>
      <c r="M477" s="58"/>
    </row>
    <row r="478" spans="11:13" x14ac:dyDescent="0.25">
      <c r="K478" s="58"/>
      <c r="L478" s="58"/>
      <c r="M478" s="58"/>
    </row>
    <row r="479" spans="11:13" x14ac:dyDescent="0.25">
      <c r="K479" s="58"/>
      <c r="L479" s="58"/>
      <c r="M479" s="58"/>
    </row>
    <row r="480" spans="11:13" x14ac:dyDescent="0.25">
      <c r="K480" s="58"/>
      <c r="L480" s="58"/>
      <c r="M480" s="58"/>
    </row>
    <row r="481" spans="11:13" x14ac:dyDescent="0.25">
      <c r="K481" s="58"/>
      <c r="L481" s="58"/>
      <c r="M481" s="58"/>
    </row>
    <row r="482" spans="11:13" x14ac:dyDescent="0.25">
      <c r="K482" s="58"/>
      <c r="L482" s="58"/>
      <c r="M482" s="58"/>
    </row>
    <row r="483" spans="11:13" x14ac:dyDescent="0.25">
      <c r="K483" s="58"/>
      <c r="L483" s="58"/>
      <c r="M483" s="58"/>
    </row>
    <row r="484" spans="11:13" x14ac:dyDescent="0.25">
      <c r="K484" s="58"/>
      <c r="L484" s="58"/>
      <c r="M484" s="58"/>
    </row>
    <row r="485" spans="11:13" x14ac:dyDescent="0.25">
      <c r="K485" s="58"/>
      <c r="L485" s="58"/>
      <c r="M485" s="58"/>
    </row>
    <row r="486" spans="11:13" x14ac:dyDescent="0.25">
      <c r="K486" s="58"/>
      <c r="L486" s="58"/>
      <c r="M486" s="58"/>
    </row>
    <row r="487" spans="11:13" x14ac:dyDescent="0.25">
      <c r="K487" s="58"/>
      <c r="L487" s="58"/>
      <c r="M487" s="58"/>
    </row>
    <row r="488" spans="11:13" x14ac:dyDescent="0.25">
      <c r="K488" s="58"/>
      <c r="L488" s="58"/>
      <c r="M488" s="58"/>
    </row>
    <row r="489" spans="11:13" x14ac:dyDescent="0.25">
      <c r="K489" s="58"/>
      <c r="L489" s="58"/>
      <c r="M489" s="58"/>
    </row>
    <row r="490" spans="11:13" x14ac:dyDescent="0.25">
      <c r="K490" s="58"/>
      <c r="L490" s="58"/>
      <c r="M490" s="58"/>
    </row>
    <row r="491" spans="11:13" x14ac:dyDescent="0.25">
      <c r="K491" s="58"/>
      <c r="L491" s="58"/>
      <c r="M491" s="58"/>
    </row>
    <row r="492" spans="11:13" x14ac:dyDescent="0.25">
      <c r="K492" s="58"/>
      <c r="L492" s="58"/>
      <c r="M492" s="58"/>
    </row>
    <row r="493" spans="11:13" x14ac:dyDescent="0.25">
      <c r="K493" s="58"/>
      <c r="L493" s="58"/>
      <c r="M493" s="58"/>
    </row>
    <row r="494" spans="11:13" x14ac:dyDescent="0.25">
      <c r="K494" s="58"/>
      <c r="L494" s="58"/>
      <c r="M494" s="58"/>
    </row>
    <row r="495" spans="11:13" x14ac:dyDescent="0.25">
      <c r="K495" s="58"/>
      <c r="L495" s="58"/>
      <c r="M495" s="58"/>
    </row>
    <row r="496" spans="11:13" x14ac:dyDescent="0.25">
      <c r="K496" s="58"/>
      <c r="L496" s="58"/>
      <c r="M496" s="58"/>
    </row>
    <row r="497" spans="11:13" x14ac:dyDescent="0.25">
      <c r="K497" s="58"/>
      <c r="L497" s="58"/>
      <c r="M497" s="58"/>
    </row>
    <row r="498" spans="11:13" x14ac:dyDescent="0.25">
      <c r="K498" s="58"/>
      <c r="L498" s="58"/>
      <c r="M498" s="58"/>
    </row>
    <row r="499" spans="11:13" x14ac:dyDescent="0.25">
      <c r="K499" s="58"/>
      <c r="L499" s="58"/>
      <c r="M499" s="58"/>
    </row>
    <row r="500" spans="11:13" x14ac:dyDescent="0.25">
      <c r="K500" s="58"/>
      <c r="L500" s="58"/>
      <c r="M500" s="58"/>
    </row>
    <row r="501" spans="11:13" x14ac:dyDescent="0.25">
      <c r="K501" s="58"/>
      <c r="L501" s="58"/>
      <c r="M501" s="58"/>
    </row>
    <row r="502" spans="11:13" x14ac:dyDescent="0.25">
      <c r="K502" s="58"/>
      <c r="L502" s="58"/>
      <c r="M502" s="58"/>
    </row>
    <row r="503" spans="11:13" x14ac:dyDescent="0.25">
      <c r="K503" s="58"/>
      <c r="L503" s="58"/>
      <c r="M503" s="58"/>
    </row>
    <row r="504" spans="11:13" x14ac:dyDescent="0.25">
      <c r="K504" s="58"/>
      <c r="L504" s="58"/>
      <c r="M504" s="58"/>
    </row>
    <row r="505" spans="11:13" x14ac:dyDescent="0.25">
      <c r="K505" s="58"/>
      <c r="L505" s="58"/>
      <c r="M505" s="58"/>
    </row>
    <row r="506" spans="11:13" x14ac:dyDescent="0.25">
      <c r="K506" s="58"/>
      <c r="L506" s="58"/>
      <c r="M506" s="58"/>
    </row>
    <row r="507" spans="11:13" x14ac:dyDescent="0.25">
      <c r="K507" s="58"/>
      <c r="L507" s="58"/>
      <c r="M507" s="58"/>
    </row>
    <row r="508" spans="11:13" x14ac:dyDescent="0.25">
      <c r="K508" s="58"/>
      <c r="L508" s="58"/>
      <c r="M508" s="58"/>
    </row>
    <row r="509" spans="11:13" x14ac:dyDescent="0.25">
      <c r="K509" s="58"/>
      <c r="L509" s="58"/>
      <c r="M509" s="58"/>
    </row>
    <row r="510" spans="11:13" x14ac:dyDescent="0.25">
      <c r="K510" s="58"/>
      <c r="L510" s="58"/>
      <c r="M510" s="58"/>
    </row>
    <row r="511" spans="11:13" x14ac:dyDescent="0.25">
      <c r="K511" s="58"/>
      <c r="L511" s="58"/>
      <c r="M511" s="58"/>
    </row>
    <row r="512" spans="11:13" x14ac:dyDescent="0.25">
      <c r="K512" s="58"/>
      <c r="L512" s="58"/>
      <c r="M512" s="58"/>
    </row>
    <row r="513" spans="11:13" x14ac:dyDescent="0.25">
      <c r="K513" s="58"/>
      <c r="L513" s="58"/>
      <c r="M513" s="58"/>
    </row>
    <row r="514" spans="11:13" x14ac:dyDescent="0.25">
      <c r="K514" s="58"/>
      <c r="L514" s="58"/>
      <c r="M514" s="58"/>
    </row>
    <row r="515" spans="11:13" x14ac:dyDescent="0.25">
      <c r="K515" s="58"/>
      <c r="L515" s="58"/>
      <c r="M515" s="58"/>
    </row>
    <row r="516" spans="11:13" x14ac:dyDescent="0.25">
      <c r="K516" s="58"/>
      <c r="L516" s="58"/>
      <c r="M516" s="58"/>
    </row>
    <row r="517" spans="11:13" x14ac:dyDescent="0.25">
      <c r="K517" s="58"/>
      <c r="L517" s="58"/>
      <c r="M517" s="58"/>
    </row>
    <row r="518" spans="11:13" x14ac:dyDescent="0.25">
      <c r="K518" s="58"/>
      <c r="L518" s="58"/>
      <c r="M518" s="58"/>
    </row>
    <row r="519" spans="11:13" x14ac:dyDescent="0.25">
      <c r="K519" s="58"/>
      <c r="L519" s="58"/>
      <c r="M519" s="58"/>
    </row>
    <row r="520" spans="11:13" x14ac:dyDescent="0.25">
      <c r="K520" s="58"/>
      <c r="L520" s="58"/>
      <c r="M520" s="58"/>
    </row>
    <row r="521" spans="11:13" x14ac:dyDescent="0.25">
      <c r="K521" s="58"/>
      <c r="L521" s="58"/>
      <c r="M521" s="58"/>
    </row>
    <row r="522" spans="11:13" x14ac:dyDescent="0.25">
      <c r="K522" s="58"/>
      <c r="L522" s="58"/>
      <c r="M522" s="58"/>
    </row>
    <row r="523" spans="11:13" x14ac:dyDescent="0.25">
      <c r="K523" s="58"/>
      <c r="L523" s="58"/>
      <c r="M523" s="58"/>
    </row>
    <row r="524" spans="11:13" x14ac:dyDescent="0.25">
      <c r="K524" s="58"/>
      <c r="L524" s="58"/>
      <c r="M524" s="58"/>
    </row>
    <row r="525" spans="11:13" x14ac:dyDescent="0.25">
      <c r="K525" s="58"/>
      <c r="L525" s="58"/>
      <c r="M525" s="58"/>
    </row>
    <row r="526" spans="11:13" x14ac:dyDescent="0.25">
      <c r="K526" s="58"/>
      <c r="L526" s="58"/>
      <c r="M526" s="58"/>
    </row>
    <row r="527" spans="11:13" x14ac:dyDescent="0.25">
      <c r="K527" s="58"/>
      <c r="L527" s="58"/>
      <c r="M527" s="58"/>
    </row>
    <row r="528" spans="11:13" x14ac:dyDescent="0.25">
      <c r="K528" s="58"/>
      <c r="L528" s="58"/>
      <c r="M528" s="58"/>
    </row>
    <row r="529" spans="11:13" x14ac:dyDescent="0.25">
      <c r="K529" s="58"/>
      <c r="L529" s="58"/>
      <c r="M529" s="58"/>
    </row>
    <row r="530" spans="11:13" x14ac:dyDescent="0.25">
      <c r="K530" s="58"/>
      <c r="L530" s="58"/>
      <c r="M530" s="58"/>
    </row>
    <row r="531" spans="11:13" x14ac:dyDescent="0.25">
      <c r="K531" s="58"/>
      <c r="L531" s="58"/>
      <c r="M531" s="58"/>
    </row>
    <row r="532" spans="11:13" x14ac:dyDescent="0.25">
      <c r="K532" s="58"/>
      <c r="L532" s="58"/>
      <c r="M532" s="58"/>
    </row>
    <row r="533" spans="11:13" x14ac:dyDescent="0.25">
      <c r="K533" s="58"/>
      <c r="L533" s="58"/>
      <c r="M533" s="58"/>
    </row>
    <row r="534" spans="11:13" x14ac:dyDescent="0.25">
      <c r="K534" s="58"/>
      <c r="L534" s="58"/>
      <c r="M534" s="58"/>
    </row>
    <row r="535" spans="11:13" x14ac:dyDescent="0.25">
      <c r="K535" s="58"/>
      <c r="L535" s="58"/>
      <c r="M535" s="58"/>
    </row>
    <row r="536" spans="11:13" x14ac:dyDescent="0.25">
      <c r="K536" s="58"/>
      <c r="L536" s="58"/>
      <c r="M536" s="58"/>
    </row>
    <row r="537" spans="11:13" x14ac:dyDescent="0.25">
      <c r="K537" s="58"/>
      <c r="L537" s="58"/>
      <c r="M537" s="58"/>
    </row>
    <row r="538" spans="11:13" x14ac:dyDescent="0.25">
      <c r="K538" s="58"/>
      <c r="L538" s="58"/>
      <c r="M538" s="58"/>
    </row>
    <row r="539" spans="11:13" x14ac:dyDescent="0.25">
      <c r="K539" s="58"/>
      <c r="L539" s="58"/>
      <c r="M539" s="58"/>
    </row>
    <row r="540" spans="11:13" x14ac:dyDescent="0.25">
      <c r="K540" s="58"/>
      <c r="L540" s="58"/>
      <c r="M540" s="58"/>
    </row>
    <row r="541" spans="11:13" x14ac:dyDescent="0.25">
      <c r="K541" s="58"/>
      <c r="L541" s="58"/>
      <c r="M541" s="58"/>
    </row>
    <row r="542" spans="11:13" x14ac:dyDescent="0.25">
      <c r="K542" s="58"/>
      <c r="L542" s="58"/>
      <c r="M542" s="58"/>
    </row>
    <row r="543" spans="11:13" x14ac:dyDescent="0.25">
      <c r="K543" s="58"/>
      <c r="L543" s="58"/>
      <c r="M543" s="58"/>
    </row>
    <row r="544" spans="11:13" x14ac:dyDescent="0.25">
      <c r="K544" s="58"/>
      <c r="L544" s="58"/>
      <c r="M544" s="58"/>
    </row>
    <row r="545" spans="11:13" x14ac:dyDescent="0.25">
      <c r="K545" s="58"/>
      <c r="L545" s="58"/>
      <c r="M545" s="58"/>
    </row>
    <row r="546" spans="11:13" x14ac:dyDescent="0.25">
      <c r="K546" s="58"/>
      <c r="L546" s="58"/>
      <c r="M546" s="58"/>
    </row>
    <row r="547" spans="11:13" x14ac:dyDescent="0.25">
      <c r="K547" s="58"/>
      <c r="L547" s="58"/>
      <c r="M547" s="58"/>
    </row>
    <row r="548" spans="11:13" x14ac:dyDescent="0.25">
      <c r="K548" s="58"/>
      <c r="L548" s="58"/>
      <c r="M548" s="58"/>
    </row>
    <row r="549" spans="11:13" x14ac:dyDescent="0.25">
      <c r="K549" s="58"/>
      <c r="L549" s="58"/>
      <c r="M549" s="58"/>
    </row>
    <row r="550" spans="11:13" x14ac:dyDescent="0.25">
      <c r="K550" s="58"/>
      <c r="L550" s="58"/>
      <c r="M550" s="58"/>
    </row>
    <row r="551" spans="11:13" x14ac:dyDescent="0.25">
      <c r="K551" s="58"/>
      <c r="L551" s="58"/>
      <c r="M551" s="58"/>
    </row>
    <row r="552" spans="11:13" x14ac:dyDescent="0.25">
      <c r="K552" s="58"/>
      <c r="L552" s="58"/>
      <c r="M552" s="58"/>
    </row>
    <row r="553" spans="11:13" x14ac:dyDescent="0.25">
      <c r="K553" s="58"/>
      <c r="L553" s="58"/>
      <c r="M553" s="58"/>
    </row>
    <row r="554" spans="11:13" x14ac:dyDescent="0.25">
      <c r="K554" s="58"/>
      <c r="L554" s="58"/>
      <c r="M554" s="58"/>
    </row>
    <row r="555" spans="11:13" x14ac:dyDescent="0.25">
      <c r="K555" s="58"/>
      <c r="L555" s="58"/>
      <c r="M555" s="58"/>
    </row>
    <row r="556" spans="11:13" x14ac:dyDescent="0.25">
      <c r="K556" s="58"/>
      <c r="L556" s="58"/>
      <c r="M556" s="58"/>
    </row>
    <row r="557" spans="11:13" x14ac:dyDescent="0.25">
      <c r="K557" s="58"/>
      <c r="L557" s="58"/>
      <c r="M557" s="58"/>
    </row>
    <row r="558" spans="11:13" x14ac:dyDescent="0.25">
      <c r="K558" s="58"/>
      <c r="L558" s="58"/>
      <c r="M558" s="58"/>
    </row>
    <row r="559" spans="11:13" x14ac:dyDescent="0.25">
      <c r="K559" s="58"/>
      <c r="L559" s="58"/>
      <c r="M559" s="58"/>
    </row>
    <row r="560" spans="11:13" x14ac:dyDescent="0.25">
      <c r="K560" s="58"/>
      <c r="L560" s="58"/>
      <c r="M560" s="58"/>
    </row>
    <row r="561" spans="11:13" x14ac:dyDescent="0.25">
      <c r="K561" s="58"/>
      <c r="L561" s="58"/>
      <c r="M561" s="58"/>
    </row>
    <row r="562" spans="11:13" x14ac:dyDescent="0.25">
      <c r="K562" s="58"/>
      <c r="L562" s="58"/>
      <c r="M562" s="58"/>
    </row>
    <row r="563" spans="11:13" x14ac:dyDescent="0.25">
      <c r="K563" s="58"/>
      <c r="L563" s="58"/>
      <c r="M563" s="58"/>
    </row>
    <row r="564" spans="11:13" x14ac:dyDescent="0.25">
      <c r="K564" s="58"/>
      <c r="L564" s="58"/>
      <c r="M564" s="58"/>
    </row>
    <row r="565" spans="11:13" x14ac:dyDescent="0.25">
      <c r="K565" s="58"/>
      <c r="L565" s="58"/>
      <c r="M565" s="58"/>
    </row>
    <row r="566" spans="11:13" x14ac:dyDescent="0.25">
      <c r="K566" s="58"/>
      <c r="L566" s="58"/>
      <c r="M566" s="58"/>
    </row>
    <row r="567" spans="11:13" x14ac:dyDescent="0.25">
      <c r="K567" s="58"/>
      <c r="L567" s="58"/>
      <c r="M567" s="58"/>
    </row>
    <row r="568" spans="11:13" x14ac:dyDescent="0.25">
      <c r="K568" s="58"/>
      <c r="L568" s="58"/>
      <c r="M568" s="58"/>
    </row>
    <row r="569" spans="11:13" x14ac:dyDescent="0.25">
      <c r="K569" s="58"/>
      <c r="L569" s="58"/>
      <c r="M569" s="58"/>
    </row>
    <row r="570" spans="11:13" x14ac:dyDescent="0.25">
      <c r="K570" s="58"/>
      <c r="L570" s="58"/>
      <c r="M570" s="58"/>
    </row>
    <row r="571" spans="11:13" x14ac:dyDescent="0.25">
      <c r="K571" s="58"/>
      <c r="L571" s="58"/>
      <c r="M571" s="58"/>
    </row>
    <row r="572" spans="11:13" x14ac:dyDescent="0.25">
      <c r="K572" s="58"/>
      <c r="L572" s="58"/>
      <c r="M572" s="58"/>
    </row>
    <row r="573" spans="11:13" x14ac:dyDescent="0.25">
      <c r="K573" s="58"/>
      <c r="L573" s="58"/>
      <c r="M573" s="58"/>
    </row>
    <row r="574" spans="11:13" x14ac:dyDescent="0.25">
      <c r="K574" s="58"/>
      <c r="L574" s="58"/>
      <c r="M574" s="58"/>
    </row>
    <row r="575" spans="11:13" x14ac:dyDescent="0.25">
      <c r="K575" s="58"/>
      <c r="L575" s="58"/>
      <c r="M575" s="58"/>
    </row>
    <row r="576" spans="11:13" x14ac:dyDescent="0.25">
      <c r="K576" s="58"/>
      <c r="L576" s="58"/>
      <c r="M576" s="58"/>
    </row>
    <row r="577" spans="11:13" x14ac:dyDescent="0.25">
      <c r="K577" s="58"/>
      <c r="L577" s="58"/>
      <c r="M577" s="58"/>
    </row>
    <row r="578" spans="11:13" x14ac:dyDescent="0.25">
      <c r="K578" s="58"/>
      <c r="L578" s="58"/>
      <c r="M578" s="58"/>
    </row>
    <row r="579" spans="11:13" x14ac:dyDescent="0.25">
      <c r="K579" s="58"/>
      <c r="L579" s="58"/>
      <c r="M579" s="58"/>
    </row>
    <row r="580" spans="11:13" x14ac:dyDescent="0.25">
      <c r="K580" s="58"/>
      <c r="L580" s="58"/>
      <c r="M580" s="58"/>
    </row>
    <row r="581" spans="11:13" x14ac:dyDescent="0.25">
      <c r="K581" s="58"/>
      <c r="L581" s="58"/>
      <c r="M581" s="58"/>
    </row>
    <row r="582" spans="11:13" x14ac:dyDescent="0.25">
      <c r="K582" s="58"/>
      <c r="L582" s="58"/>
      <c r="M582" s="58"/>
    </row>
    <row r="583" spans="11:13" x14ac:dyDescent="0.25">
      <c r="K583" s="58"/>
      <c r="L583" s="58"/>
      <c r="M583" s="58"/>
    </row>
    <row r="584" spans="11:13" x14ac:dyDescent="0.25">
      <c r="K584" s="58"/>
      <c r="L584" s="58"/>
      <c r="M584" s="58"/>
    </row>
    <row r="585" spans="11:13" x14ac:dyDescent="0.25">
      <c r="K585" s="58"/>
      <c r="L585" s="58"/>
      <c r="M585" s="58"/>
    </row>
    <row r="586" spans="11:13" x14ac:dyDescent="0.25">
      <c r="K586" s="58"/>
      <c r="L586" s="58"/>
      <c r="M586" s="58"/>
    </row>
    <row r="587" spans="11:13" x14ac:dyDescent="0.25">
      <c r="K587" s="58"/>
      <c r="L587" s="58"/>
      <c r="M587" s="58"/>
    </row>
    <row r="588" spans="11:13" x14ac:dyDescent="0.25">
      <c r="K588" s="58"/>
      <c r="L588" s="58"/>
      <c r="M588" s="58"/>
    </row>
    <row r="589" spans="11:13" x14ac:dyDescent="0.25">
      <c r="K589" s="58"/>
      <c r="L589" s="58"/>
      <c r="M589" s="58"/>
    </row>
    <row r="590" spans="11:13" x14ac:dyDescent="0.25">
      <c r="K590" s="58"/>
      <c r="L590" s="58"/>
      <c r="M590" s="58"/>
    </row>
    <row r="591" spans="11:13" x14ac:dyDescent="0.25">
      <c r="K591" s="58"/>
      <c r="L591" s="58"/>
      <c r="M591" s="58"/>
    </row>
    <row r="592" spans="11:13" x14ac:dyDescent="0.25">
      <c r="K592" s="58"/>
      <c r="L592" s="58"/>
      <c r="M592" s="58"/>
    </row>
    <row r="593" spans="11:13" x14ac:dyDescent="0.25">
      <c r="K593" s="58"/>
      <c r="L593" s="58"/>
      <c r="M593" s="58"/>
    </row>
    <row r="594" spans="11:13" x14ac:dyDescent="0.25">
      <c r="K594" s="58"/>
      <c r="L594" s="58"/>
      <c r="M594" s="58"/>
    </row>
    <row r="595" spans="11:13" x14ac:dyDescent="0.25">
      <c r="K595" s="58"/>
      <c r="L595" s="58"/>
      <c r="M595" s="58"/>
    </row>
    <row r="596" spans="11:13" x14ac:dyDescent="0.25">
      <c r="K596" s="58"/>
      <c r="L596" s="58"/>
      <c r="M596" s="58"/>
    </row>
    <row r="597" spans="11:13" x14ac:dyDescent="0.25">
      <c r="K597" s="58"/>
      <c r="L597" s="58"/>
      <c r="M597" s="58"/>
    </row>
    <row r="598" spans="11:13" x14ac:dyDescent="0.25">
      <c r="K598" s="58"/>
      <c r="L598" s="58"/>
      <c r="M598" s="58"/>
    </row>
    <row r="599" spans="11:13" x14ac:dyDescent="0.25">
      <c r="K599" s="58"/>
      <c r="L599" s="58"/>
      <c r="M599" s="58"/>
    </row>
    <row r="600" spans="11:13" x14ac:dyDescent="0.25">
      <c r="K600" s="58"/>
      <c r="L600" s="58"/>
      <c r="M600" s="58"/>
    </row>
    <row r="601" spans="11:13" x14ac:dyDescent="0.25">
      <c r="K601" s="58"/>
      <c r="L601" s="58"/>
      <c r="M601" s="58"/>
    </row>
    <row r="602" spans="11:13" x14ac:dyDescent="0.25">
      <c r="K602" s="58"/>
      <c r="L602" s="58"/>
      <c r="M602" s="58"/>
    </row>
    <row r="603" spans="11:13" x14ac:dyDescent="0.25">
      <c r="K603" s="58"/>
      <c r="L603" s="58"/>
      <c r="M603" s="58"/>
    </row>
    <row r="604" spans="11:13" x14ac:dyDescent="0.25">
      <c r="K604" s="58"/>
      <c r="L604" s="58"/>
      <c r="M604" s="58"/>
    </row>
    <row r="605" spans="11:13" x14ac:dyDescent="0.25">
      <c r="K605" s="58"/>
      <c r="L605" s="58"/>
      <c r="M605" s="58"/>
    </row>
  </sheetData>
  <autoFilter ref="A3:M30"/>
  <mergeCells count="1">
    <mergeCell ref="A1:M1"/>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48576"/>
  <sheetViews>
    <sheetView zoomScale="60" zoomScaleNormal="60" workbookViewId="0">
      <pane ySplit="1" topLeftCell="A2" activePane="bottomLeft" state="frozen"/>
      <selection pane="bottomLeft" activeCell="E5" sqref="E5"/>
    </sheetView>
  </sheetViews>
  <sheetFormatPr baseColWidth="10" defaultRowHeight="15" x14ac:dyDescent="0.25"/>
  <cols>
    <col min="1" max="1" width="6.140625" customWidth="1"/>
    <col min="2" max="2" width="16.7109375" customWidth="1"/>
    <col min="3" max="3" width="16" customWidth="1"/>
    <col min="4" max="4" width="25.5703125" customWidth="1"/>
    <col min="5" max="5" width="32.140625" customWidth="1"/>
    <col min="6" max="6" width="20" customWidth="1"/>
    <col min="7" max="7" width="80.28515625" customWidth="1"/>
    <col min="8" max="8" width="21" customWidth="1"/>
    <col min="9" max="9" width="21.7109375" customWidth="1"/>
    <col min="10" max="10" width="21" customWidth="1"/>
    <col min="11" max="11" width="17" customWidth="1"/>
    <col min="12" max="12" width="18.42578125" customWidth="1"/>
    <col min="13" max="13" width="14" customWidth="1"/>
    <col min="14" max="14" width="18.42578125" customWidth="1"/>
    <col min="15" max="15" width="14.7109375" customWidth="1"/>
  </cols>
  <sheetData>
    <row r="1" spans="1:15" ht="37.5" customHeight="1" x14ac:dyDescent="0.5">
      <c r="A1" s="156" t="s">
        <v>876</v>
      </c>
      <c r="B1" s="156"/>
      <c r="C1" s="156"/>
      <c r="D1" s="156"/>
      <c r="E1" s="156"/>
      <c r="F1" s="156"/>
      <c r="G1" s="156"/>
      <c r="H1" s="156"/>
      <c r="I1" s="156"/>
      <c r="J1" s="156"/>
      <c r="K1" s="156"/>
      <c r="L1" s="156"/>
      <c r="M1" s="156"/>
      <c r="N1" s="156"/>
    </row>
    <row r="2" spans="1:15" ht="16.5" thickBot="1" x14ac:dyDescent="0.3">
      <c r="A2" s="3"/>
      <c r="B2" s="1"/>
      <c r="C2" s="1"/>
      <c r="D2" s="4"/>
      <c r="E2" s="5"/>
      <c r="F2" s="5"/>
      <c r="G2" s="5"/>
      <c r="H2" s="6"/>
      <c r="I2" s="6"/>
      <c r="J2" s="6"/>
      <c r="K2" s="1"/>
      <c r="L2" s="1"/>
      <c r="M2" s="1"/>
      <c r="N2" s="1"/>
    </row>
    <row r="3" spans="1:15" ht="44.25" customHeight="1" x14ac:dyDescent="0.25">
      <c r="A3" s="49" t="s">
        <v>1</v>
      </c>
      <c r="B3" s="50" t="s">
        <v>2</v>
      </c>
      <c r="C3" s="50" t="s">
        <v>877</v>
      </c>
      <c r="D3" s="50" t="s">
        <v>3</v>
      </c>
      <c r="E3" s="50" t="s">
        <v>4</v>
      </c>
      <c r="F3" s="50" t="s">
        <v>5</v>
      </c>
      <c r="G3" s="50" t="s">
        <v>6</v>
      </c>
      <c r="H3" s="51" t="s">
        <v>7</v>
      </c>
      <c r="I3" s="51" t="s">
        <v>459</v>
      </c>
      <c r="J3" s="51" t="s">
        <v>460</v>
      </c>
      <c r="K3" s="50" t="s">
        <v>8</v>
      </c>
      <c r="L3" s="50" t="s">
        <v>9</v>
      </c>
      <c r="M3" s="50" t="s">
        <v>10</v>
      </c>
      <c r="N3" s="50" t="s">
        <v>11</v>
      </c>
    </row>
    <row r="4" spans="1:15" s="2" customFormat="1" ht="175.5" customHeight="1" x14ac:dyDescent="0.25">
      <c r="A4" s="72">
        <v>1</v>
      </c>
      <c r="B4" s="68" t="s">
        <v>878</v>
      </c>
      <c r="C4" s="68" t="s">
        <v>879</v>
      </c>
      <c r="D4" s="22" t="s">
        <v>880</v>
      </c>
      <c r="E4" s="68" t="s">
        <v>808</v>
      </c>
      <c r="F4" s="69">
        <v>22460705</v>
      </c>
      <c r="G4" s="70" t="s">
        <v>881</v>
      </c>
      <c r="H4" s="74">
        <v>49113000</v>
      </c>
      <c r="I4" s="74">
        <f>5457000+10550200</f>
        <v>16007200</v>
      </c>
      <c r="J4" s="74">
        <f>+H4+I4</f>
        <v>65120200</v>
      </c>
      <c r="K4" s="68" t="s">
        <v>677</v>
      </c>
      <c r="L4" s="71">
        <v>44565</v>
      </c>
      <c r="M4" s="71">
        <v>44565</v>
      </c>
      <c r="N4" s="71">
        <v>44925</v>
      </c>
      <c r="O4" s="137"/>
    </row>
    <row r="5" spans="1:15" s="2" customFormat="1" ht="173.25" customHeight="1" x14ac:dyDescent="0.25">
      <c r="A5" s="72">
        <v>2</v>
      </c>
      <c r="B5" s="68" t="s">
        <v>882</v>
      </c>
      <c r="C5" s="68" t="s">
        <v>879</v>
      </c>
      <c r="D5" s="22" t="s">
        <v>880</v>
      </c>
      <c r="E5" s="22" t="s">
        <v>205</v>
      </c>
      <c r="F5" s="22">
        <v>22548604</v>
      </c>
      <c r="G5" s="23" t="s">
        <v>883</v>
      </c>
      <c r="H5" s="77">
        <v>49113000</v>
      </c>
      <c r="I5" s="74">
        <f>5457000+10550200</f>
        <v>16007200</v>
      </c>
      <c r="J5" s="74">
        <f t="shared" ref="J5:J68" si="0">+H5+I5</f>
        <v>65120200</v>
      </c>
      <c r="K5" s="68" t="s">
        <v>677</v>
      </c>
      <c r="L5" s="71">
        <v>44565</v>
      </c>
      <c r="M5" s="71">
        <v>44565</v>
      </c>
      <c r="N5" s="71">
        <v>44925</v>
      </c>
      <c r="O5" s="137"/>
    </row>
    <row r="6" spans="1:15" s="137" customFormat="1" ht="81.75" customHeight="1" x14ac:dyDescent="0.25">
      <c r="A6" s="72">
        <v>3</v>
      </c>
      <c r="B6" s="22" t="s">
        <v>884</v>
      </c>
      <c r="C6" s="22" t="s">
        <v>885</v>
      </c>
      <c r="D6" s="22" t="s">
        <v>886</v>
      </c>
      <c r="E6" s="22" t="s">
        <v>398</v>
      </c>
      <c r="F6" s="26">
        <v>1065879433</v>
      </c>
      <c r="G6" s="33" t="s">
        <v>887</v>
      </c>
      <c r="H6" s="77">
        <v>14710000</v>
      </c>
      <c r="I6" s="74">
        <v>2843933</v>
      </c>
      <c r="J6" s="74">
        <f t="shared" si="0"/>
        <v>17553933</v>
      </c>
      <c r="K6" s="68" t="s">
        <v>677</v>
      </c>
      <c r="L6" s="71">
        <v>44565</v>
      </c>
      <c r="M6" s="71">
        <v>44565</v>
      </c>
      <c r="N6" s="71">
        <v>44925</v>
      </c>
    </row>
    <row r="7" spans="1:15" s="18" customFormat="1" ht="150.75" customHeight="1" x14ac:dyDescent="0.25">
      <c r="A7" s="61">
        <v>4</v>
      </c>
      <c r="B7" s="22" t="s">
        <v>888</v>
      </c>
      <c r="C7" s="22" t="s">
        <v>885</v>
      </c>
      <c r="D7" s="22" t="s">
        <v>889</v>
      </c>
      <c r="E7" s="22" t="s">
        <v>819</v>
      </c>
      <c r="F7" s="29">
        <v>1065914315</v>
      </c>
      <c r="G7" s="23" t="s">
        <v>890</v>
      </c>
      <c r="H7" s="77">
        <v>6120000</v>
      </c>
      <c r="I7" s="77">
        <f>2448000+612000</f>
        <v>3060000</v>
      </c>
      <c r="J7" s="77">
        <f t="shared" si="0"/>
        <v>9180000</v>
      </c>
      <c r="K7" s="22" t="s">
        <v>69</v>
      </c>
      <c r="L7" s="25">
        <v>44565</v>
      </c>
      <c r="M7" s="25">
        <v>44565</v>
      </c>
      <c r="N7" s="25">
        <v>44792</v>
      </c>
    </row>
    <row r="8" spans="1:15" s="18" customFormat="1" ht="120" customHeight="1" x14ac:dyDescent="0.25">
      <c r="A8" s="61">
        <v>5</v>
      </c>
      <c r="B8" s="22" t="s">
        <v>891</v>
      </c>
      <c r="C8" s="22" t="s">
        <v>892</v>
      </c>
      <c r="D8" s="22" t="s">
        <v>893</v>
      </c>
      <c r="E8" s="22" t="s">
        <v>595</v>
      </c>
      <c r="F8" s="22" t="s">
        <v>649</v>
      </c>
      <c r="G8" s="23" t="s">
        <v>650</v>
      </c>
      <c r="H8" s="77">
        <v>91686000</v>
      </c>
      <c r="I8" s="77">
        <v>45843000</v>
      </c>
      <c r="J8" s="77">
        <f t="shared" si="0"/>
        <v>137529000</v>
      </c>
      <c r="K8" s="22" t="s">
        <v>182</v>
      </c>
      <c r="L8" s="25">
        <v>44565</v>
      </c>
      <c r="M8" s="25">
        <v>44565</v>
      </c>
      <c r="N8" s="25">
        <v>44654</v>
      </c>
    </row>
    <row r="9" spans="1:15" s="18" customFormat="1" ht="71.25" customHeight="1" x14ac:dyDescent="0.25">
      <c r="A9" s="61">
        <v>6</v>
      </c>
      <c r="B9" s="22" t="s">
        <v>894</v>
      </c>
      <c r="C9" s="22" t="s">
        <v>885</v>
      </c>
      <c r="D9" s="22"/>
      <c r="E9" s="28" t="s">
        <v>813</v>
      </c>
      <c r="F9" s="29">
        <v>49669337</v>
      </c>
      <c r="G9" s="33" t="s">
        <v>895</v>
      </c>
      <c r="H9" s="77">
        <v>29376000</v>
      </c>
      <c r="I9" s="77"/>
      <c r="J9" s="77">
        <f t="shared" si="0"/>
        <v>29376000</v>
      </c>
      <c r="K9" s="22" t="s">
        <v>677</v>
      </c>
      <c r="L9" s="25">
        <v>44565</v>
      </c>
      <c r="M9" s="25">
        <v>44565</v>
      </c>
      <c r="N9" s="25">
        <v>44926</v>
      </c>
    </row>
    <row r="10" spans="1:15" s="18" customFormat="1" ht="104.25" customHeight="1" x14ac:dyDescent="0.25">
      <c r="A10" s="61">
        <v>7</v>
      </c>
      <c r="B10" s="22" t="s">
        <v>896</v>
      </c>
      <c r="C10" s="22" t="s">
        <v>879</v>
      </c>
      <c r="D10" s="22" t="s">
        <v>897</v>
      </c>
      <c r="E10" s="22" t="s">
        <v>308</v>
      </c>
      <c r="F10" s="26">
        <v>18919685</v>
      </c>
      <c r="G10" s="23" t="s">
        <v>898</v>
      </c>
      <c r="H10" s="77">
        <v>31520000</v>
      </c>
      <c r="I10" s="77">
        <v>6093867</v>
      </c>
      <c r="J10" s="77">
        <f t="shared" si="0"/>
        <v>37613867</v>
      </c>
      <c r="K10" s="22" t="s">
        <v>677</v>
      </c>
      <c r="L10" s="25">
        <v>44565</v>
      </c>
      <c r="M10" s="25">
        <v>44565</v>
      </c>
      <c r="N10" s="25">
        <v>44925</v>
      </c>
    </row>
    <row r="11" spans="1:15" s="18" customFormat="1" ht="89.25" customHeight="1" x14ac:dyDescent="0.25">
      <c r="A11" s="61">
        <v>8</v>
      </c>
      <c r="B11" s="22" t="s">
        <v>899</v>
      </c>
      <c r="C11" s="22" t="s">
        <v>879</v>
      </c>
      <c r="D11" s="22"/>
      <c r="E11" s="22" t="s">
        <v>590</v>
      </c>
      <c r="F11" s="26" t="s">
        <v>591</v>
      </c>
      <c r="G11" s="23" t="s">
        <v>900</v>
      </c>
      <c r="H11" s="77">
        <v>48960000</v>
      </c>
      <c r="I11" s="77"/>
      <c r="J11" s="77">
        <f t="shared" si="0"/>
        <v>48960000</v>
      </c>
      <c r="K11" s="22" t="s">
        <v>677</v>
      </c>
      <c r="L11" s="25">
        <v>44565</v>
      </c>
      <c r="M11" s="25">
        <v>44565</v>
      </c>
      <c r="N11" s="25">
        <v>44926</v>
      </c>
    </row>
    <row r="12" spans="1:15" s="18" customFormat="1" ht="85.5" customHeight="1" x14ac:dyDescent="0.25">
      <c r="A12" s="61">
        <v>9</v>
      </c>
      <c r="B12" s="22" t="s">
        <v>901</v>
      </c>
      <c r="C12" s="22" t="s">
        <v>879</v>
      </c>
      <c r="D12" s="22" t="s">
        <v>902</v>
      </c>
      <c r="E12" s="22" t="s">
        <v>217</v>
      </c>
      <c r="F12" s="22">
        <v>63533706</v>
      </c>
      <c r="G12" s="23" t="s">
        <v>903</v>
      </c>
      <c r="H12" s="77">
        <v>46210000</v>
      </c>
      <c r="I12" s="77">
        <v>8933333</v>
      </c>
      <c r="J12" s="77">
        <f t="shared" si="0"/>
        <v>55143333</v>
      </c>
      <c r="K12" s="22" t="s">
        <v>677</v>
      </c>
      <c r="L12" s="25">
        <v>44565</v>
      </c>
      <c r="M12" s="25">
        <v>44565</v>
      </c>
      <c r="N12" s="25">
        <v>44926</v>
      </c>
    </row>
    <row r="13" spans="1:15" s="18" customFormat="1" ht="104.25" customHeight="1" x14ac:dyDescent="0.25">
      <c r="A13" s="61">
        <v>10</v>
      </c>
      <c r="B13" s="22" t="s">
        <v>904</v>
      </c>
      <c r="C13" s="22" t="s">
        <v>879</v>
      </c>
      <c r="D13" s="22" t="s">
        <v>905</v>
      </c>
      <c r="E13" s="22" t="s">
        <v>294</v>
      </c>
      <c r="F13" s="26">
        <v>13176063</v>
      </c>
      <c r="G13" s="23" t="s">
        <v>906</v>
      </c>
      <c r="H13" s="77">
        <v>37620000</v>
      </c>
      <c r="I13" s="77">
        <v>3192000</v>
      </c>
      <c r="J13" s="77">
        <f t="shared" si="0"/>
        <v>40812000</v>
      </c>
      <c r="K13" s="22" t="s">
        <v>677</v>
      </c>
      <c r="L13" s="25">
        <v>44565</v>
      </c>
      <c r="M13" s="25">
        <v>44565</v>
      </c>
      <c r="N13" s="25">
        <v>44926</v>
      </c>
    </row>
    <row r="14" spans="1:15" s="18" customFormat="1" ht="169.5" customHeight="1" x14ac:dyDescent="0.25">
      <c r="A14" s="61">
        <v>11</v>
      </c>
      <c r="B14" s="22" t="s">
        <v>907</v>
      </c>
      <c r="C14" s="22" t="s">
        <v>879</v>
      </c>
      <c r="D14" s="22" t="s">
        <v>908</v>
      </c>
      <c r="E14" s="73" t="s">
        <v>697</v>
      </c>
      <c r="F14" s="22">
        <v>1091657948</v>
      </c>
      <c r="G14" s="23" t="s">
        <v>909</v>
      </c>
      <c r="H14" s="77">
        <v>36000000</v>
      </c>
      <c r="I14" s="77">
        <f>9000000+8700000</f>
        <v>17700000</v>
      </c>
      <c r="J14" s="77">
        <f t="shared" si="0"/>
        <v>53700000</v>
      </c>
      <c r="K14" s="22" t="s">
        <v>677</v>
      </c>
      <c r="L14" s="25">
        <v>44565</v>
      </c>
      <c r="M14" s="25">
        <v>44565</v>
      </c>
      <c r="N14" s="25">
        <v>44926</v>
      </c>
    </row>
    <row r="15" spans="1:15" s="18" customFormat="1" ht="66.75" customHeight="1" x14ac:dyDescent="0.25">
      <c r="A15" s="61">
        <v>12</v>
      </c>
      <c r="B15" s="22" t="s">
        <v>910</v>
      </c>
      <c r="C15" s="22" t="s">
        <v>911</v>
      </c>
      <c r="D15" s="22" t="s">
        <v>912</v>
      </c>
      <c r="E15" s="22" t="s">
        <v>913</v>
      </c>
      <c r="F15" s="22">
        <v>91492451</v>
      </c>
      <c r="G15" s="23" t="s">
        <v>914</v>
      </c>
      <c r="H15" s="77">
        <v>20000000</v>
      </c>
      <c r="I15" s="77">
        <v>10000000</v>
      </c>
      <c r="J15" s="77">
        <f t="shared" si="0"/>
        <v>30000000</v>
      </c>
      <c r="K15" s="22" t="s">
        <v>29</v>
      </c>
      <c r="L15" s="25">
        <v>44565</v>
      </c>
      <c r="M15" s="25">
        <v>44565</v>
      </c>
      <c r="N15" s="25">
        <v>44654</v>
      </c>
    </row>
    <row r="16" spans="1:15" s="18" customFormat="1" ht="230.25" customHeight="1" x14ac:dyDescent="0.25">
      <c r="A16" s="61">
        <v>13</v>
      </c>
      <c r="B16" s="22" t="s">
        <v>915</v>
      </c>
      <c r="C16" s="22" t="s">
        <v>892</v>
      </c>
      <c r="D16" s="22" t="s">
        <v>916</v>
      </c>
      <c r="E16" s="22" t="s">
        <v>636</v>
      </c>
      <c r="F16" s="22" t="s">
        <v>637</v>
      </c>
      <c r="G16" s="23" t="s">
        <v>917</v>
      </c>
      <c r="H16" s="77">
        <v>54150300</v>
      </c>
      <c r="I16" s="77">
        <f>5415030+1243140+7741890</f>
        <v>14400060</v>
      </c>
      <c r="J16" s="77">
        <f t="shared" si="0"/>
        <v>68550360</v>
      </c>
      <c r="K16" s="22" t="s">
        <v>677</v>
      </c>
      <c r="L16" s="25">
        <v>44565</v>
      </c>
      <c r="M16" s="25">
        <v>44565</v>
      </c>
      <c r="N16" s="25">
        <v>44926</v>
      </c>
    </row>
    <row r="17" spans="1:14" s="18" customFormat="1" ht="66.75" customHeight="1" x14ac:dyDescent="0.25">
      <c r="A17" s="61">
        <v>14</v>
      </c>
      <c r="B17" s="22" t="s">
        <v>918</v>
      </c>
      <c r="C17" s="22" t="s">
        <v>911</v>
      </c>
      <c r="D17" s="22"/>
      <c r="E17" s="22" t="s">
        <v>484</v>
      </c>
      <c r="F17" s="22" t="s">
        <v>485</v>
      </c>
      <c r="G17" s="23" t="s">
        <v>919</v>
      </c>
      <c r="H17" s="77">
        <v>114000000</v>
      </c>
      <c r="I17" s="77"/>
      <c r="J17" s="77">
        <f t="shared" si="0"/>
        <v>114000000</v>
      </c>
      <c r="K17" s="22" t="s">
        <v>61</v>
      </c>
      <c r="L17" s="25">
        <v>44565</v>
      </c>
      <c r="M17" s="25">
        <v>44587</v>
      </c>
      <c r="N17" s="25">
        <v>44767</v>
      </c>
    </row>
    <row r="18" spans="1:14" s="18" customFormat="1" ht="94.5" customHeight="1" x14ac:dyDescent="0.25">
      <c r="A18" s="61">
        <v>15</v>
      </c>
      <c r="B18" s="22" t="s">
        <v>920</v>
      </c>
      <c r="C18" s="22" t="s">
        <v>921</v>
      </c>
      <c r="D18" s="22" t="s">
        <v>922</v>
      </c>
      <c r="E18" s="22" t="s">
        <v>469</v>
      </c>
      <c r="F18" s="22" t="s">
        <v>470</v>
      </c>
      <c r="G18" s="23" t="s">
        <v>923</v>
      </c>
      <c r="H18" s="77">
        <v>532181000</v>
      </c>
      <c r="I18" s="77">
        <f>H18/2</f>
        <v>266090500</v>
      </c>
      <c r="J18" s="77">
        <f t="shared" si="0"/>
        <v>798271500</v>
      </c>
      <c r="K18" s="22" t="s">
        <v>799</v>
      </c>
      <c r="L18" s="25">
        <v>44565</v>
      </c>
      <c r="M18" s="25">
        <v>44565</v>
      </c>
      <c r="N18" s="25">
        <v>44610</v>
      </c>
    </row>
    <row r="19" spans="1:14" s="18" customFormat="1" ht="79.5" customHeight="1" x14ac:dyDescent="0.25">
      <c r="A19" s="61">
        <v>16</v>
      </c>
      <c r="B19" s="22" t="s">
        <v>924</v>
      </c>
      <c r="C19" s="22" t="s">
        <v>921</v>
      </c>
      <c r="D19" s="22" t="s">
        <v>925</v>
      </c>
      <c r="E19" s="22" t="s">
        <v>469</v>
      </c>
      <c r="F19" s="22" t="s">
        <v>470</v>
      </c>
      <c r="G19" s="23" t="s">
        <v>473</v>
      </c>
      <c r="H19" s="77">
        <v>88438000</v>
      </c>
      <c r="I19" s="77">
        <f>H19/2</f>
        <v>44219000</v>
      </c>
      <c r="J19" s="77">
        <f t="shared" si="0"/>
        <v>132657000</v>
      </c>
      <c r="K19" s="22" t="s">
        <v>799</v>
      </c>
      <c r="L19" s="25">
        <v>44565</v>
      </c>
      <c r="M19" s="25">
        <v>44565</v>
      </c>
      <c r="N19" s="25">
        <v>44610</v>
      </c>
    </row>
    <row r="20" spans="1:14" s="18" customFormat="1" ht="87.75" customHeight="1" x14ac:dyDescent="0.25">
      <c r="A20" s="61">
        <v>17</v>
      </c>
      <c r="B20" s="22" t="s">
        <v>926</v>
      </c>
      <c r="C20" s="22" t="s">
        <v>921</v>
      </c>
      <c r="D20" s="22" t="s">
        <v>927</v>
      </c>
      <c r="E20" s="22" t="s">
        <v>469</v>
      </c>
      <c r="F20" s="22" t="s">
        <v>470</v>
      </c>
      <c r="G20" s="23" t="s">
        <v>928</v>
      </c>
      <c r="H20" s="77">
        <v>67696250</v>
      </c>
      <c r="I20" s="77">
        <f>H20/2</f>
        <v>33848125</v>
      </c>
      <c r="J20" s="77">
        <f t="shared" si="0"/>
        <v>101544375</v>
      </c>
      <c r="K20" s="22" t="s">
        <v>799</v>
      </c>
      <c r="L20" s="25">
        <v>44565</v>
      </c>
      <c r="M20" s="25">
        <v>44565</v>
      </c>
      <c r="N20" s="25">
        <v>44610</v>
      </c>
    </row>
    <row r="21" spans="1:14" s="18" customFormat="1" ht="69.75" customHeight="1" x14ac:dyDescent="0.25">
      <c r="A21" s="61">
        <v>18</v>
      </c>
      <c r="B21" s="22" t="s">
        <v>929</v>
      </c>
      <c r="C21" s="22" t="s">
        <v>911</v>
      </c>
      <c r="D21" s="22"/>
      <c r="E21" s="22" t="s">
        <v>511</v>
      </c>
      <c r="F21" s="22" t="s">
        <v>512</v>
      </c>
      <c r="G21" s="23" t="s">
        <v>930</v>
      </c>
      <c r="H21" s="77">
        <v>15000000</v>
      </c>
      <c r="I21" s="77"/>
      <c r="J21" s="77">
        <f t="shared" si="0"/>
        <v>15000000</v>
      </c>
      <c r="K21" s="22" t="s">
        <v>361</v>
      </c>
      <c r="L21" s="25">
        <v>44565</v>
      </c>
      <c r="M21" s="25">
        <v>44565</v>
      </c>
      <c r="N21" s="25">
        <v>44574</v>
      </c>
    </row>
    <row r="22" spans="1:14" s="18" customFormat="1" ht="68.25" customHeight="1" x14ac:dyDescent="0.25">
      <c r="A22" s="61">
        <v>19</v>
      </c>
      <c r="B22" s="22" t="s">
        <v>931</v>
      </c>
      <c r="C22" s="22" t="s">
        <v>911</v>
      </c>
      <c r="D22" s="22" t="s">
        <v>932</v>
      </c>
      <c r="E22" s="22" t="s">
        <v>511</v>
      </c>
      <c r="F22" s="22" t="s">
        <v>512</v>
      </c>
      <c r="G22" s="23" t="s">
        <v>933</v>
      </c>
      <c r="H22" s="77">
        <v>20000000</v>
      </c>
      <c r="I22" s="77">
        <v>10000000</v>
      </c>
      <c r="J22" s="77">
        <f t="shared" si="0"/>
        <v>30000000</v>
      </c>
      <c r="K22" s="22" t="s">
        <v>41</v>
      </c>
      <c r="L22" s="25">
        <v>44565</v>
      </c>
      <c r="M22" s="25">
        <v>44565</v>
      </c>
      <c r="N22" s="25">
        <v>44684</v>
      </c>
    </row>
    <row r="23" spans="1:14" s="18" customFormat="1" ht="115.5" customHeight="1" x14ac:dyDescent="0.25">
      <c r="A23" s="61">
        <v>20</v>
      </c>
      <c r="B23" s="22" t="s">
        <v>934</v>
      </c>
      <c r="C23" s="22" t="s">
        <v>879</v>
      </c>
      <c r="D23" s="22"/>
      <c r="E23" s="22" t="s">
        <v>221</v>
      </c>
      <c r="F23" s="22">
        <v>1091668410</v>
      </c>
      <c r="G23" s="23" t="s">
        <v>935</v>
      </c>
      <c r="H23" s="77">
        <v>41040000</v>
      </c>
      <c r="I23" s="77"/>
      <c r="J23" s="77">
        <f t="shared" si="0"/>
        <v>41040000</v>
      </c>
      <c r="K23" s="22" t="s">
        <v>677</v>
      </c>
      <c r="L23" s="25">
        <v>44565</v>
      </c>
      <c r="M23" s="25">
        <v>44565</v>
      </c>
      <c r="N23" s="25">
        <v>44926</v>
      </c>
    </row>
    <row r="24" spans="1:14" s="18" customFormat="1" ht="60" customHeight="1" x14ac:dyDescent="0.25">
      <c r="A24" s="61">
        <v>21</v>
      </c>
      <c r="B24" s="22" t="s">
        <v>936</v>
      </c>
      <c r="C24" s="22" t="s">
        <v>879</v>
      </c>
      <c r="D24" s="22" t="s">
        <v>937</v>
      </c>
      <c r="E24" s="28" t="s">
        <v>298</v>
      </c>
      <c r="F24" s="22">
        <v>1151199166</v>
      </c>
      <c r="G24" s="90" t="s">
        <v>938</v>
      </c>
      <c r="H24" s="100">
        <v>28611000</v>
      </c>
      <c r="I24" s="100">
        <v>2427600</v>
      </c>
      <c r="J24" s="77">
        <f t="shared" si="0"/>
        <v>31038600</v>
      </c>
      <c r="K24" s="22" t="s">
        <v>677</v>
      </c>
      <c r="L24" s="25">
        <v>44565</v>
      </c>
      <c r="M24" s="25">
        <v>44565</v>
      </c>
      <c r="N24" s="25">
        <v>44926</v>
      </c>
    </row>
    <row r="25" spans="1:14" s="18" customFormat="1" ht="64.5" customHeight="1" x14ac:dyDescent="0.25">
      <c r="A25" s="61">
        <v>22</v>
      </c>
      <c r="B25" s="22" t="s">
        <v>939</v>
      </c>
      <c r="C25" s="22" t="s">
        <v>911</v>
      </c>
      <c r="D25" s="22"/>
      <c r="E25" s="22" t="s">
        <v>489</v>
      </c>
      <c r="F25" s="28" t="s">
        <v>490</v>
      </c>
      <c r="G25" s="90" t="s">
        <v>940</v>
      </c>
      <c r="H25" s="100">
        <v>14400000</v>
      </c>
      <c r="I25" s="100"/>
      <c r="J25" s="100">
        <f t="shared" si="0"/>
        <v>14400000</v>
      </c>
      <c r="K25" s="28" t="s">
        <v>51</v>
      </c>
      <c r="L25" s="25">
        <v>44565</v>
      </c>
      <c r="M25" s="25">
        <v>44565</v>
      </c>
      <c r="N25" s="25">
        <v>44898</v>
      </c>
    </row>
    <row r="26" spans="1:14" s="18" customFormat="1" ht="84.75" customHeight="1" x14ac:dyDescent="0.25">
      <c r="A26" s="61">
        <v>23</v>
      </c>
      <c r="B26" s="22" t="s">
        <v>941</v>
      </c>
      <c r="C26" s="22" t="s">
        <v>879</v>
      </c>
      <c r="D26" s="22" t="s">
        <v>942</v>
      </c>
      <c r="E26" s="22" t="s">
        <v>705</v>
      </c>
      <c r="F26" s="22" t="s">
        <v>706</v>
      </c>
      <c r="G26" s="23" t="s">
        <v>707</v>
      </c>
      <c r="H26" s="77">
        <v>20000000</v>
      </c>
      <c r="I26" s="77">
        <v>10000000</v>
      </c>
      <c r="J26" s="77">
        <f t="shared" si="0"/>
        <v>30000000</v>
      </c>
      <c r="K26" s="22" t="s">
        <v>182</v>
      </c>
      <c r="L26" s="25">
        <v>44565</v>
      </c>
      <c r="M26" s="25">
        <v>44565</v>
      </c>
      <c r="N26" s="25">
        <v>44623</v>
      </c>
    </row>
    <row r="27" spans="1:14" s="18" customFormat="1" ht="68.25" customHeight="1" x14ac:dyDescent="0.25">
      <c r="A27" s="61">
        <v>24</v>
      </c>
      <c r="B27" s="22" t="s">
        <v>943</v>
      </c>
      <c r="C27" s="22" t="s">
        <v>892</v>
      </c>
      <c r="D27" s="22"/>
      <c r="E27" s="22" t="s">
        <v>126</v>
      </c>
      <c r="F27" s="22" t="s">
        <v>605</v>
      </c>
      <c r="G27" s="23" t="s">
        <v>944</v>
      </c>
      <c r="H27" s="77">
        <v>4800000</v>
      </c>
      <c r="I27" s="77"/>
      <c r="J27" s="77">
        <f t="shared" si="0"/>
        <v>4800000</v>
      </c>
      <c r="K27" s="22" t="s">
        <v>51</v>
      </c>
      <c r="L27" s="25">
        <v>44565</v>
      </c>
      <c r="M27" s="25">
        <v>44565</v>
      </c>
      <c r="N27" s="25">
        <v>44898</v>
      </c>
    </row>
    <row r="28" spans="1:14" s="18" customFormat="1" ht="88.5" customHeight="1" x14ac:dyDescent="0.25">
      <c r="A28" s="61">
        <v>25</v>
      </c>
      <c r="B28" s="22" t="s">
        <v>945</v>
      </c>
      <c r="C28" s="22" t="s">
        <v>879</v>
      </c>
      <c r="D28" s="22" t="s">
        <v>946</v>
      </c>
      <c r="E28" s="22" t="s">
        <v>947</v>
      </c>
      <c r="F28" s="22" t="s">
        <v>948</v>
      </c>
      <c r="G28" s="23" t="s">
        <v>949</v>
      </c>
      <c r="H28" s="77">
        <v>20000000</v>
      </c>
      <c r="I28" s="77"/>
      <c r="J28" s="77">
        <f t="shared" si="0"/>
        <v>20000000</v>
      </c>
      <c r="K28" s="22" t="s">
        <v>29</v>
      </c>
      <c r="L28" s="25">
        <v>44565</v>
      </c>
      <c r="M28" s="25">
        <v>44565</v>
      </c>
      <c r="N28" s="25">
        <v>44745</v>
      </c>
    </row>
    <row r="29" spans="1:14" s="18" customFormat="1" ht="89.25" customHeight="1" x14ac:dyDescent="0.25">
      <c r="A29" s="61">
        <v>26</v>
      </c>
      <c r="B29" s="22" t="s">
        <v>950</v>
      </c>
      <c r="C29" s="22" t="s">
        <v>885</v>
      </c>
      <c r="D29" s="22" t="s">
        <v>951</v>
      </c>
      <c r="E29" s="22" t="s">
        <v>363</v>
      </c>
      <c r="F29" s="28">
        <v>52428160</v>
      </c>
      <c r="G29" s="23" t="s">
        <v>952</v>
      </c>
      <c r="H29" s="77">
        <v>45900000</v>
      </c>
      <c r="I29" s="77">
        <v>22000000</v>
      </c>
      <c r="J29" s="77">
        <f t="shared" si="0"/>
        <v>67900000</v>
      </c>
      <c r="K29" s="22" t="s">
        <v>148</v>
      </c>
      <c r="L29" s="25">
        <v>44565</v>
      </c>
      <c r="M29" s="25">
        <v>44565</v>
      </c>
      <c r="N29" s="25">
        <v>44838</v>
      </c>
    </row>
    <row r="30" spans="1:14" s="18" customFormat="1" ht="162" customHeight="1" x14ac:dyDescent="0.25">
      <c r="A30" s="61">
        <v>27</v>
      </c>
      <c r="B30" s="22" t="s">
        <v>953</v>
      </c>
      <c r="C30" s="22" t="s">
        <v>879</v>
      </c>
      <c r="D30" s="22" t="s">
        <v>954</v>
      </c>
      <c r="E30" s="22" t="s">
        <v>955</v>
      </c>
      <c r="F30" s="22" t="s">
        <v>692</v>
      </c>
      <c r="G30" s="23" t="s">
        <v>956</v>
      </c>
      <c r="H30" s="77">
        <v>48450000</v>
      </c>
      <c r="I30" s="77">
        <v>19380000</v>
      </c>
      <c r="J30" s="77">
        <f t="shared" si="0"/>
        <v>67830000</v>
      </c>
      <c r="K30" s="22" t="s">
        <v>79</v>
      </c>
      <c r="L30" s="25">
        <v>44565</v>
      </c>
      <c r="M30" s="25">
        <v>44565</v>
      </c>
      <c r="N30" s="25">
        <v>44776</v>
      </c>
    </row>
    <row r="31" spans="1:14" s="18" customFormat="1" ht="93.75" customHeight="1" x14ac:dyDescent="0.25">
      <c r="A31" s="61">
        <v>28</v>
      </c>
      <c r="B31" s="22" t="s">
        <v>957</v>
      </c>
      <c r="C31" s="22" t="s">
        <v>879</v>
      </c>
      <c r="D31" s="22"/>
      <c r="E31" s="22" t="s">
        <v>958</v>
      </c>
      <c r="F31" s="22" t="s">
        <v>234</v>
      </c>
      <c r="G31" s="23" t="s">
        <v>949</v>
      </c>
      <c r="H31" s="77">
        <v>34800000</v>
      </c>
      <c r="I31" s="77"/>
      <c r="J31" s="77">
        <f t="shared" si="0"/>
        <v>34800000</v>
      </c>
      <c r="K31" s="22" t="s">
        <v>634</v>
      </c>
      <c r="L31" s="25">
        <v>44565</v>
      </c>
      <c r="M31" s="25">
        <v>44565</v>
      </c>
      <c r="N31" s="25">
        <v>44868</v>
      </c>
    </row>
    <row r="32" spans="1:14" s="18" customFormat="1" ht="99.75" customHeight="1" x14ac:dyDescent="0.25">
      <c r="A32" s="61">
        <v>29</v>
      </c>
      <c r="B32" s="22" t="s">
        <v>959</v>
      </c>
      <c r="C32" s="22" t="s">
        <v>879</v>
      </c>
      <c r="D32" s="22"/>
      <c r="E32" s="22" t="s">
        <v>960</v>
      </c>
      <c r="F32" s="22" t="s">
        <v>961</v>
      </c>
      <c r="G32" s="23" t="s">
        <v>949</v>
      </c>
      <c r="H32" s="77">
        <v>34800000</v>
      </c>
      <c r="I32" s="77"/>
      <c r="J32" s="77">
        <f t="shared" si="0"/>
        <v>34800000</v>
      </c>
      <c r="K32" s="22" t="s">
        <v>634</v>
      </c>
      <c r="L32" s="25">
        <v>44565</v>
      </c>
      <c r="M32" s="25">
        <v>44565</v>
      </c>
      <c r="N32" s="25">
        <v>44868</v>
      </c>
    </row>
    <row r="33" spans="1:14" s="18" customFormat="1" ht="93.75" customHeight="1" x14ac:dyDescent="0.25">
      <c r="A33" s="61">
        <v>30</v>
      </c>
      <c r="B33" s="22" t="s">
        <v>962</v>
      </c>
      <c r="C33" s="22" t="s">
        <v>963</v>
      </c>
      <c r="D33" s="22" t="s">
        <v>964</v>
      </c>
      <c r="E33" s="22" t="s">
        <v>866</v>
      </c>
      <c r="F33" s="22" t="s">
        <v>867</v>
      </c>
      <c r="G33" s="23" t="s">
        <v>965</v>
      </c>
      <c r="H33" s="77">
        <v>18725869</v>
      </c>
      <c r="I33" s="77">
        <v>5644452</v>
      </c>
      <c r="J33" s="77">
        <f t="shared" si="0"/>
        <v>24370321</v>
      </c>
      <c r="K33" s="22" t="s">
        <v>182</v>
      </c>
      <c r="L33" s="25">
        <v>44565</v>
      </c>
      <c r="M33" s="25">
        <v>44565</v>
      </c>
      <c r="N33" s="25">
        <v>44623</v>
      </c>
    </row>
    <row r="34" spans="1:14" s="18" customFormat="1" ht="84" customHeight="1" x14ac:dyDescent="0.25">
      <c r="A34" s="61">
        <v>31</v>
      </c>
      <c r="B34" s="22" t="s">
        <v>966</v>
      </c>
      <c r="C34" s="22" t="s">
        <v>911</v>
      </c>
      <c r="D34" s="22" t="s">
        <v>967</v>
      </c>
      <c r="E34" s="22" t="s">
        <v>479</v>
      </c>
      <c r="F34" s="22" t="s">
        <v>480</v>
      </c>
      <c r="G34" s="23" t="s">
        <v>481</v>
      </c>
      <c r="H34" s="77">
        <v>20000000</v>
      </c>
      <c r="I34" s="77">
        <v>10000000</v>
      </c>
      <c r="J34" s="77">
        <f t="shared" si="0"/>
        <v>30000000</v>
      </c>
      <c r="K34" s="22" t="s">
        <v>79</v>
      </c>
      <c r="L34" s="25">
        <v>44565</v>
      </c>
      <c r="M34" s="25">
        <v>44565</v>
      </c>
      <c r="N34" s="25">
        <v>44776</v>
      </c>
    </row>
    <row r="35" spans="1:14" s="18" customFormat="1" ht="15" customHeight="1" x14ac:dyDescent="0.25">
      <c r="A35" s="61"/>
      <c r="B35" s="22"/>
      <c r="C35" s="22"/>
      <c r="D35" s="22"/>
      <c r="E35" s="22"/>
      <c r="F35" s="22"/>
      <c r="G35" s="23"/>
      <c r="H35" s="77"/>
      <c r="I35" s="77"/>
      <c r="J35" s="77">
        <f t="shared" si="0"/>
        <v>0</v>
      </c>
      <c r="K35" s="22"/>
      <c r="L35" s="25"/>
      <c r="M35" s="25"/>
      <c r="N35" s="25"/>
    </row>
    <row r="36" spans="1:14" s="18" customFormat="1" ht="15" customHeight="1" x14ac:dyDescent="0.25">
      <c r="A36" s="61"/>
      <c r="B36" s="22"/>
      <c r="C36" s="22"/>
      <c r="D36" s="22"/>
      <c r="E36" s="22"/>
      <c r="F36" s="22"/>
      <c r="G36" s="23"/>
      <c r="H36" s="77"/>
      <c r="I36" s="77"/>
      <c r="J36" s="77">
        <f t="shared" si="0"/>
        <v>0</v>
      </c>
      <c r="K36" s="22"/>
      <c r="L36" s="25"/>
      <c r="M36" s="25"/>
      <c r="N36" s="25"/>
    </row>
    <row r="37" spans="1:14" s="18" customFormat="1" ht="15" customHeight="1" x14ac:dyDescent="0.25">
      <c r="A37" s="61"/>
      <c r="B37" s="22"/>
      <c r="C37" s="22"/>
      <c r="D37" s="22"/>
      <c r="E37" s="22"/>
      <c r="F37" s="22"/>
      <c r="G37" s="23"/>
      <c r="H37" s="77"/>
      <c r="I37" s="77"/>
      <c r="J37" s="77">
        <f t="shared" si="0"/>
        <v>0</v>
      </c>
      <c r="K37" s="22"/>
      <c r="L37" s="25"/>
      <c r="M37" s="25"/>
      <c r="N37" s="25"/>
    </row>
    <row r="38" spans="1:14" s="18" customFormat="1" ht="15" customHeight="1" x14ac:dyDescent="0.25">
      <c r="A38" s="61"/>
      <c r="B38" s="22"/>
      <c r="C38" s="22"/>
      <c r="D38" s="22"/>
      <c r="E38" s="22"/>
      <c r="F38" s="22"/>
      <c r="G38" s="23"/>
      <c r="H38" s="77"/>
      <c r="I38" s="77"/>
      <c r="J38" s="77">
        <f t="shared" si="0"/>
        <v>0</v>
      </c>
      <c r="K38" s="22"/>
      <c r="L38" s="25"/>
      <c r="M38" s="25"/>
      <c r="N38" s="25"/>
    </row>
    <row r="39" spans="1:14" s="18" customFormat="1" ht="15" customHeight="1" x14ac:dyDescent="0.25">
      <c r="A39" s="61"/>
      <c r="B39" s="22"/>
      <c r="C39" s="22"/>
      <c r="D39" s="22"/>
      <c r="E39" s="22"/>
      <c r="F39" s="22"/>
      <c r="G39" s="23"/>
      <c r="H39" s="77"/>
      <c r="I39" s="77"/>
      <c r="J39" s="77">
        <f t="shared" si="0"/>
        <v>0</v>
      </c>
      <c r="K39" s="22"/>
      <c r="L39" s="25"/>
      <c r="M39" s="25"/>
      <c r="N39" s="25"/>
    </row>
    <row r="40" spans="1:14" s="18" customFormat="1" ht="15" customHeight="1" x14ac:dyDescent="0.25">
      <c r="A40" s="61"/>
      <c r="B40" s="22"/>
      <c r="C40" s="22"/>
      <c r="D40" s="22"/>
      <c r="E40" s="22"/>
      <c r="F40" s="22"/>
      <c r="G40" s="23"/>
      <c r="H40" s="77"/>
      <c r="I40" s="77"/>
      <c r="J40" s="77">
        <f t="shared" si="0"/>
        <v>0</v>
      </c>
      <c r="K40" s="22"/>
      <c r="L40" s="25"/>
      <c r="M40" s="25"/>
      <c r="N40" s="25"/>
    </row>
    <row r="41" spans="1:14" s="18" customFormat="1" ht="15" customHeight="1" x14ac:dyDescent="0.25">
      <c r="A41" s="61"/>
      <c r="B41" s="22"/>
      <c r="C41" s="22"/>
      <c r="D41" s="22"/>
      <c r="E41" s="22"/>
      <c r="F41" s="22"/>
      <c r="G41" s="23"/>
      <c r="H41" s="77"/>
      <c r="I41" s="77"/>
      <c r="J41" s="77">
        <f t="shared" si="0"/>
        <v>0</v>
      </c>
      <c r="K41" s="22"/>
      <c r="L41" s="25"/>
      <c r="M41" s="25"/>
      <c r="N41" s="25"/>
    </row>
    <row r="42" spans="1:14" s="18" customFormat="1" ht="15" customHeight="1" x14ac:dyDescent="0.25">
      <c r="A42" s="61"/>
      <c r="B42" s="22"/>
      <c r="C42" s="22"/>
      <c r="D42" s="22"/>
      <c r="E42" s="22"/>
      <c r="F42" s="22"/>
      <c r="G42" s="23"/>
      <c r="H42" s="77"/>
      <c r="I42" s="77"/>
      <c r="J42" s="77">
        <f t="shared" si="0"/>
        <v>0</v>
      </c>
      <c r="K42" s="22"/>
      <c r="L42" s="25"/>
      <c r="M42" s="25"/>
      <c r="N42" s="25"/>
    </row>
    <row r="43" spans="1:14" s="18" customFormat="1" ht="15" customHeight="1" x14ac:dyDescent="0.25">
      <c r="A43" s="61"/>
      <c r="B43" s="22"/>
      <c r="C43" s="22"/>
      <c r="D43" s="22"/>
      <c r="E43" s="22"/>
      <c r="F43" s="22"/>
      <c r="G43" s="23"/>
      <c r="H43" s="77"/>
      <c r="I43" s="77"/>
      <c r="J43" s="77">
        <f t="shared" si="0"/>
        <v>0</v>
      </c>
      <c r="K43" s="22"/>
      <c r="L43" s="25"/>
      <c r="M43" s="25"/>
      <c r="N43" s="25"/>
    </row>
    <row r="44" spans="1:14" s="18" customFormat="1" ht="15" customHeight="1" x14ac:dyDescent="0.25">
      <c r="A44" s="61"/>
      <c r="B44" s="22"/>
      <c r="C44" s="22"/>
      <c r="D44" s="22"/>
      <c r="E44" s="22"/>
      <c r="F44" s="22"/>
      <c r="G44" s="23"/>
      <c r="H44" s="77"/>
      <c r="I44" s="77"/>
      <c r="J44" s="77">
        <f t="shared" si="0"/>
        <v>0</v>
      </c>
      <c r="K44" s="22"/>
      <c r="L44" s="25"/>
      <c r="M44" s="25"/>
      <c r="N44" s="25"/>
    </row>
    <row r="45" spans="1:14" s="18" customFormat="1" ht="15" customHeight="1" x14ac:dyDescent="0.25">
      <c r="A45" s="61"/>
      <c r="B45" s="22"/>
      <c r="C45" s="22"/>
      <c r="D45" s="22"/>
      <c r="E45" s="22"/>
      <c r="F45" s="22"/>
      <c r="G45" s="23"/>
      <c r="H45" s="77"/>
      <c r="I45" s="77"/>
      <c r="J45" s="77">
        <f t="shared" si="0"/>
        <v>0</v>
      </c>
      <c r="K45" s="22"/>
      <c r="L45" s="25"/>
      <c r="M45" s="25"/>
      <c r="N45" s="25"/>
    </row>
    <row r="46" spans="1:14" s="18" customFormat="1" ht="15" customHeight="1" x14ac:dyDescent="0.25">
      <c r="A46" s="61"/>
      <c r="B46" s="22"/>
      <c r="C46" s="22"/>
      <c r="D46" s="22"/>
      <c r="E46" s="22"/>
      <c r="F46" s="22"/>
      <c r="G46" s="23"/>
      <c r="H46" s="77"/>
      <c r="I46" s="77"/>
      <c r="J46" s="77">
        <f t="shared" si="0"/>
        <v>0</v>
      </c>
      <c r="K46" s="22"/>
      <c r="L46" s="25"/>
      <c r="M46" s="25"/>
      <c r="N46" s="25"/>
    </row>
    <row r="47" spans="1:14" s="18" customFormat="1" ht="15" customHeight="1" x14ac:dyDescent="0.25">
      <c r="A47" s="61"/>
      <c r="B47" s="22"/>
      <c r="C47" s="22"/>
      <c r="D47" s="22"/>
      <c r="E47" s="22"/>
      <c r="F47" s="22"/>
      <c r="G47" s="23"/>
      <c r="H47" s="77"/>
      <c r="I47" s="77"/>
      <c r="J47" s="77">
        <f t="shared" si="0"/>
        <v>0</v>
      </c>
      <c r="K47" s="22"/>
      <c r="L47" s="25"/>
      <c r="M47" s="25"/>
      <c r="N47" s="25"/>
    </row>
    <row r="48" spans="1:14" s="18" customFormat="1" ht="84.75" customHeight="1" x14ac:dyDescent="0.25">
      <c r="A48" s="61">
        <v>32</v>
      </c>
      <c r="B48" s="22" t="s">
        <v>968</v>
      </c>
      <c r="C48" s="22" t="s">
        <v>911</v>
      </c>
      <c r="D48" s="22"/>
      <c r="E48" s="22" t="s">
        <v>969</v>
      </c>
      <c r="F48" s="22">
        <v>49668354</v>
      </c>
      <c r="G48" s="23" t="s">
        <v>588</v>
      </c>
      <c r="H48" s="77">
        <v>20000000</v>
      </c>
      <c r="I48" s="77"/>
      <c r="J48" s="77">
        <f t="shared" si="0"/>
        <v>20000000</v>
      </c>
      <c r="K48" s="22" t="s">
        <v>172</v>
      </c>
      <c r="L48" s="25">
        <v>44574</v>
      </c>
      <c r="M48" s="25">
        <v>44574</v>
      </c>
      <c r="N48" s="25">
        <v>44581</v>
      </c>
    </row>
    <row r="49" spans="1:14" s="18" customFormat="1" ht="71.25" customHeight="1" x14ac:dyDescent="0.25">
      <c r="A49" s="61">
        <v>33</v>
      </c>
      <c r="B49" s="22" t="s">
        <v>970</v>
      </c>
      <c r="C49" s="22" t="s">
        <v>911</v>
      </c>
      <c r="D49" s="22" t="s">
        <v>971</v>
      </c>
      <c r="E49" s="22" t="s">
        <v>972</v>
      </c>
      <c r="F49" s="22" t="s">
        <v>973</v>
      </c>
      <c r="G49" s="23" t="s">
        <v>974</v>
      </c>
      <c r="H49" s="77">
        <v>108000000</v>
      </c>
      <c r="I49" s="77">
        <v>54000000</v>
      </c>
      <c r="J49" s="77">
        <f t="shared" si="0"/>
        <v>162000000</v>
      </c>
      <c r="K49" s="22" t="s">
        <v>453</v>
      </c>
      <c r="L49" s="25">
        <v>44580</v>
      </c>
      <c r="M49" s="25">
        <v>44594</v>
      </c>
      <c r="N49" s="25">
        <v>44638</v>
      </c>
    </row>
    <row r="50" spans="1:14" s="18" customFormat="1" ht="78" customHeight="1" x14ac:dyDescent="0.25">
      <c r="A50" s="61">
        <v>34</v>
      </c>
      <c r="B50" s="22" t="s">
        <v>975</v>
      </c>
      <c r="C50" s="22" t="s">
        <v>911</v>
      </c>
      <c r="D50" s="22" t="s">
        <v>976</v>
      </c>
      <c r="E50" s="22" t="s">
        <v>977</v>
      </c>
      <c r="F50" s="22" t="s">
        <v>978</v>
      </c>
      <c r="G50" s="23" t="s">
        <v>979</v>
      </c>
      <c r="H50" s="77">
        <v>37500000</v>
      </c>
      <c r="I50" s="77">
        <v>18750000</v>
      </c>
      <c r="J50" s="77">
        <f t="shared" si="0"/>
        <v>56250000</v>
      </c>
      <c r="K50" s="22" t="s">
        <v>453</v>
      </c>
      <c r="L50" s="25">
        <v>44580</v>
      </c>
      <c r="M50" s="25">
        <v>44594</v>
      </c>
      <c r="N50" s="25">
        <v>44638</v>
      </c>
    </row>
    <row r="51" spans="1:14" s="18" customFormat="1" ht="78.75" customHeight="1" x14ac:dyDescent="0.25">
      <c r="A51" s="61">
        <v>35</v>
      </c>
      <c r="B51" s="22" t="s">
        <v>980</v>
      </c>
      <c r="C51" s="22" t="s">
        <v>911</v>
      </c>
      <c r="D51" s="22"/>
      <c r="E51" s="22" t="s">
        <v>977</v>
      </c>
      <c r="F51" s="22" t="s">
        <v>978</v>
      </c>
      <c r="G51" s="23" t="s">
        <v>981</v>
      </c>
      <c r="H51" s="77">
        <v>20000000</v>
      </c>
      <c r="I51" s="77"/>
      <c r="J51" s="77">
        <f t="shared" si="0"/>
        <v>20000000</v>
      </c>
      <c r="K51" s="22" t="s">
        <v>453</v>
      </c>
      <c r="L51" s="25">
        <v>44580</v>
      </c>
      <c r="M51" s="25">
        <v>44600</v>
      </c>
      <c r="N51" s="25">
        <v>44644</v>
      </c>
    </row>
    <row r="52" spans="1:14" s="18" customFormat="1" ht="82.5" customHeight="1" x14ac:dyDescent="0.25">
      <c r="A52" s="61">
        <v>36</v>
      </c>
      <c r="B52" s="22" t="s">
        <v>982</v>
      </c>
      <c r="C52" s="22" t="s">
        <v>892</v>
      </c>
      <c r="D52" s="22"/>
      <c r="E52" s="22" t="s">
        <v>983</v>
      </c>
      <c r="F52" s="22" t="s">
        <v>632</v>
      </c>
      <c r="G52" s="23" t="s">
        <v>984</v>
      </c>
      <c r="H52" s="77">
        <v>19897812</v>
      </c>
      <c r="I52" s="77"/>
      <c r="J52" s="77">
        <f t="shared" si="0"/>
        <v>19897812</v>
      </c>
      <c r="K52" s="22" t="s">
        <v>41</v>
      </c>
      <c r="L52" s="25">
        <v>44580</v>
      </c>
      <c r="M52" s="25">
        <v>44594</v>
      </c>
      <c r="N52" s="25">
        <v>44713</v>
      </c>
    </row>
    <row r="53" spans="1:14" s="18" customFormat="1" ht="108" customHeight="1" x14ac:dyDescent="0.25">
      <c r="A53" s="61">
        <v>37</v>
      </c>
      <c r="B53" s="22" t="s">
        <v>985</v>
      </c>
      <c r="C53" s="22" t="s">
        <v>892</v>
      </c>
      <c r="D53" s="22" t="s">
        <v>986</v>
      </c>
      <c r="E53" s="22" t="s">
        <v>987</v>
      </c>
      <c r="F53" s="22" t="s">
        <v>601</v>
      </c>
      <c r="G53" s="23" t="s">
        <v>988</v>
      </c>
      <c r="H53" s="77">
        <v>20000000</v>
      </c>
      <c r="I53" s="77">
        <v>10000000</v>
      </c>
      <c r="J53" s="77">
        <f t="shared" si="0"/>
        <v>30000000</v>
      </c>
      <c r="K53" s="22" t="s">
        <v>41</v>
      </c>
      <c r="L53" s="25">
        <v>44580</v>
      </c>
      <c r="M53" s="25">
        <v>44580</v>
      </c>
      <c r="N53" s="25">
        <v>44699</v>
      </c>
    </row>
    <row r="54" spans="1:14" s="18" customFormat="1" ht="73.5" customHeight="1" x14ac:dyDescent="0.25">
      <c r="A54" s="61">
        <v>38</v>
      </c>
      <c r="B54" s="22" t="s">
        <v>989</v>
      </c>
      <c r="C54" s="22" t="s">
        <v>892</v>
      </c>
      <c r="D54" s="22" t="s">
        <v>990</v>
      </c>
      <c r="E54" s="22" t="s">
        <v>609</v>
      </c>
      <c r="F54" s="22" t="s">
        <v>610</v>
      </c>
      <c r="G54" s="23" t="s">
        <v>991</v>
      </c>
      <c r="H54" s="77">
        <v>12000000</v>
      </c>
      <c r="I54" s="77">
        <v>6000000</v>
      </c>
      <c r="J54" s="77">
        <f t="shared" si="0"/>
        <v>18000000</v>
      </c>
      <c r="K54" s="22" t="s">
        <v>51</v>
      </c>
      <c r="L54" s="25">
        <v>44580</v>
      </c>
      <c r="M54" s="25">
        <v>44580</v>
      </c>
      <c r="N54" s="25">
        <v>44913</v>
      </c>
    </row>
    <row r="55" spans="1:14" s="18" customFormat="1" ht="78.75" customHeight="1" x14ac:dyDescent="0.25">
      <c r="A55" s="61">
        <v>39</v>
      </c>
      <c r="B55" s="22" t="s">
        <v>992</v>
      </c>
      <c r="C55" s="22" t="s">
        <v>911</v>
      </c>
      <c r="D55" s="22"/>
      <c r="E55" s="22" t="s">
        <v>993</v>
      </c>
      <c r="F55" s="22" t="s">
        <v>508</v>
      </c>
      <c r="G55" s="23" t="s">
        <v>994</v>
      </c>
      <c r="H55" s="77">
        <v>20000000</v>
      </c>
      <c r="I55" s="77"/>
      <c r="J55" s="77">
        <f t="shared" si="0"/>
        <v>20000000</v>
      </c>
      <c r="K55" s="22" t="s">
        <v>634</v>
      </c>
      <c r="L55" s="25">
        <v>44586</v>
      </c>
      <c r="M55" s="25">
        <v>44586</v>
      </c>
      <c r="N55" s="25">
        <v>44889</v>
      </c>
    </row>
    <row r="56" spans="1:14" s="18" customFormat="1" ht="72.75" customHeight="1" x14ac:dyDescent="0.25">
      <c r="A56" s="61">
        <v>40</v>
      </c>
      <c r="B56" s="22" t="s">
        <v>995</v>
      </c>
      <c r="C56" s="22" t="s">
        <v>911</v>
      </c>
      <c r="D56" s="22" t="s">
        <v>932</v>
      </c>
      <c r="E56" s="22" t="s">
        <v>996</v>
      </c>
      <c r="F56" s="22">
        <v>49659420</v>
      </c>
      <c r="G56" s="23" t="s">
        <v>997</v>
      </c>
      <c r="H56" s="77">
        <v>20000000</v>
      </c>
      <c r="I56" s="77">
        <v>10000000</v>
      </c>
      <c r="J56" s="77">
        <f t="shared" si="0"/>
        <v>30000000</v>
      </c>
      <c r="K56" s="22" t="s">
        <v>29</v>
      </c>
      <c r="L56" s="25">
        <v>44600</v>
      </c>
      <c r="M56" s="25">
        <v>44600</v>
      </c>
      <c r="N56" s="25">
        <v>44688</v>
      </c>
    </row>
    <row r="57" spans="1:14" s="18" customFormat="1" ht="86.25" customHeight="1" x14ac:dyDescent="0.25">
      <c r="A57" s="61">
        <v>41</v>
      </c>
      <c r="B57" s="22" t="s">
        <v>998</v>
      </c>
      <c r="C57" s="22" t="s">
        <v>911</v>
      </c>
      <c r="D57" s="22" t="s">
        <v>999</v>
      </c>
      <c r="E57" s="22" t="s">
        <v>996</v>
      </c>
      <c r="F57" s="22">
        <v>49659420</v>
      </c>
      <c r="G57" s="23" t="s">
        <v>1000</v>
      </c>
      <c r="H57" s="77">
        <v>20000000</v>
      </c>
      <c r="I57" s="77">
        <v>10000000</v>
      </c>
      <c r="J57" s="77">
        <f t="shared" si="0"/>
        <v>30000000</v>
      </c>
      <c r="K57" s="22" t="s">
        <v>29</v>
      </c>
      <c r="L57" s="25">
        <v>44600</v>
      </c>
      <c r="M57" s="25">
        <v>44600</v>
      </c>
      <c r="N57" s="25">
        <v>44688</v>
      </c>
    </row>
    <row r="58" spans="1:14" s="18" customFormat="1" ht="77.25" customHeight="1" x14ac:dyDescent="0.25">
      <c r="A58" s="61">
        <v>42</v>
      </c>
      <c r="B58" s="22" t="s">
        <v>1001</v>
      </c>
      <c r="C58" s="22" t="s">
        <v>911</v>
      </c>
      <c r="D58" s="22" t="s">
        <v>999</v>
      </c>
      <c r="E58" s="22" t="s">
        <v>1002</v>
      </c>
      <c r="F58" s="22">
        <v>77178481</v>
      </c>
      <c r="G58" s="23" t="s">
        <v>1003</v>
      </c>
      <c r="H58" s="77">
        <v>20000000</v>
      </c>
      <c r="I58" s="77">
        <v>10000000</v>
      </c>
      <c r="J58" s="77">
        <f t="shared" si="0"/>
        <v>30000000</v>
      </c>
      <c r="K58" s="22" t="s">
        <v>182</v>
      </c>
      <c r="L58" s="25">
        <v>44600</v>
      </c>
      <c r="M58" s="25">
        <v>44600</v>
      </c>
      <c r="N58" s="25">
        <v>44658</v>
      </c>
    </row>
    <row r="59" spans="1:14" s="18" customFormat="1" ht="91.5" customHeight="1" x14ac:dyDescent="0.25">
      <c r="A59" s="61">
        <v>43</v>
      </c>
      <c r="B59" s="22" t="s">
        <v>1004</v>
      </c>
      <c r="C59" s="22" t="s">
        <v>892</v>
      </c>
      <c r="D59" s="22" t="s">
        <v>1005</v>
      </c>
      <c r="E59" s="22" t="s">
        <v>1006</v>
      </c>
      <c r="F59" s="22" t="s">
        <v>1007</v>
      </c>
      <c r="G59" s="23" t="s">
        <v>1008</v>
      </c>
      <c r="H59" s="77">
        <v>20000000</v>
      </c>
      <c r="I59" s="77"/>
      <c r="J59" s="77">
        <f t="shared" si="0"/>
        <v>20000000</v>
      </c>
      <c r="K59" s="22" t="s">
        <v>61</v>
      </c>
      <c r="L59" s="25">
        <v>44600</v>
      </c>
      <c r="M59" s="25">
        <v>44600</v>
      </c>
      <c r="N59" s="25">
        <v>44781</v>
      </c>
    </row>
    <row r="60" spans="1:14" s="18" customFormat="1" ht="101.25" customHeight="1" x14ac:dyDescent="0.25">
      <c r="A60" s="61">
        <v>44</v>
      </c>
      <c r="B60" s="22" t="s">
        <v>1009</v>
      </c>
      <c r="C60" s="22" t="s">
        <v>911</v>
      </c>
      <c r="D60" s="22"/>
      <c r="E60" s="22" t="s">
        <v>969</v>
      </c>
      <c r="F60" s="26">
        <v>49668354</v>
      </c>
      <c r="G60" s="23" t="s">
        <v>1010</v>
      </c>
      <c r="H60" s="77">
        <v>16000000</v>
      </c>
      <c r="I60" s="77"/>
      <c r="J60" s="77">
        <f t="shared" si="0"/>
        <v>16000000</v>
      </c>
      <c r="K60" s="22" t="s">
        <v>172</v>
      </c>
      <c r="L60" s="25">
        <v>44600</v>
      </c>
      <c r="M60" s="25">
        <v>44600</v>
      </c>
      <c r="N60" s="25">
        <v>44607</v>
      </c>
    </row>
    <row r="61" spans="1:14" s="18" customFormat="1" ht="77.25" customHeight="1" x14ac:dyDescent="0.25">
      <c r="A61" s="61">
        <v>45</v>
      </c>
      <c r="B61" s="22" t="s">
        <v>1011</v>
      </c>
      <c r="C61" s="22" t="s">
        <v>911</v>
      </c>
      <c r="D61" s="22" t="s">
        <v>1012</v>
      </c>
      <c r="E61" s="22" t="s">
        <v>1013</v>
      </c>
      <c r="F61" s="22" t="s">
        <v>1014</v>
      </c>
      <c r="G61" s="23" t="s">
        <v>1015</v>
      </c>
      <c r="H61" s="77">
        <v>20000000</v>
      </c>
      <c r="I61" s="77">
        <v>10000000</v>
      </c>
      <c r="J61" s="77">
        <f t="shared" si="0"/>
        <v>30000000</v>
      </c>
      <c r="K61" s="22" t="s">
        <v>41</v>
      </c>
      <c r="L61" s="25">
        <v>44600</v>
      </c>
      <c r="M61" s="25">
        <v>44600</v>
      </c>
      <c r="N61" s="25">
        <v>44719</v>
      </c>
    </row>
    <row r="62" spans="1:14" s="18" customFormat="1" ht="87.75" customHeight="1" x14ac:dyDescent="0.25">
      <c r="A62" s="61">
        <v>46</v>
      </c>
      <c r="B62" s="22" t="s">
        <v>1016</v>
      </c>
      <c r="C62" s="22" t="s">
        <v>892</v>
      </c>
      <c r="D62" s="22"/>
      <c r="E62" s="22" t="s">
        <v>625</v>
      </c>
      <c r="F62" s="22" t="s">
        <v>1017</v>
      </c>
      <c r="G62" s="23" t="s">
        <v>1018</v>
      </c>
      <c r="H62" s="77">
        <v>20000000</v>
      </c>
      <c r="I62" s="132"/>
      <c r="J62" s="77">
        <f t="shared" si="0"/>
        <v>20000000</v>
      </c>
      <c r="K62" s="28" t="s">
        <v>182</v>
      </c>
      <c r="L62" s="25">
        <v>44600</v>
      </c>
      <c r="M62" s="64">
        <v>44600</v>
      </c>
      <c r="N62" s="25">
        <v>44658</v>
      </c>
    </row>
    <row r="63" spans="1:14" s="18" customFormat="1" ht="92.25" customHeight="1" x14ac:dyDescent="0.25">
      <c r="A63" s="61">
        <v>47</v>
      </c>
      <c r="B63" s="22" t="s">
        <v>1019</v>
      </c>
      <c r="C63" s="22" t="s">
        <v>921</v>
      </c>
      <c r="D63" s="22"/>
      <c r="E63" s="22" t="s">
        <v>469</v>
      </c>
      <c r="F63" s="22" t="s">
        <v>470</v>
      </c>
      <c r="G63" s="23" t="s">
        <v>1020</v>
      </c>
      <c r="H63" s="132">
        <v>20000000</v>
      </c>
      <c r="I63" s="132"/>
      <c r="J63" s="77">
        <f t="shared" si="0"/>
        <v>20000000</v>
      </c>
      <c r="K63" s="35" t="s">
        <v>1021</v>
      </c>
      <c r="L63" s="64">
        <v>43879</v>
      </c>
      <c r="M63" s="64">
        <v>44612</v>
      </c>
      <c r="N63" s="25">
        <v>44620</v>
      </c>
    </row>
    <row r="64" spans="1:14" s="18" customFormat="1" ht="137.25" customHeight="1" x14ac:dyDescent="0.25">
      <c r="A64" s="61">
        <v>48</v>
      </c>
      <c r="B64" s="22" t="s">
        <v>1022</v>
      </c>
      <c r="C64" s="22" t="s">
        <v>921</v>
      </c>
      <c r="D64" s="22" t="s">
        <v>1023</v>
      </c>
      <c r="E64" s="22" t="s">
        <v>469</v>
      </c>
      <c r="F64" s="22" t="s">
        <v>470</v>
      </c>
      <c r="G64" s="23" t="s">
        <v>1024</v>
      </c>
      <c r="H64" s="131">
        <v>1596100497</v>
      </c>
      <c r="I64" s="131">
        <f>203088750+594961498</f>
        <v>798050248</v>
      </c>
      <c r="J64" s="77">
        <f t="shared" si="0"/>
        <v>2394150745</v>
      </c>
      <c r="K64" s="35" t="s">
        <v>41</v>
      </c>
      <c r="L64" s="64">
        <v>44613</v>
      </c>
      <c r="M64" s="64">
        <v>44613</v>
      </c>
      <c r="N64" s="64">
        <v>44732</v>
      </c>
    </row>
    <row r="65" spans="1:14" s="18" customFormat="1" ht="89.25" customHeight="1" x14ac:dyDescent="0.25">
      <c r="A65" s="61">
        <v>49</v>
      </c>
      <c r="B65" s="22" t="s">
        <v>1025</v>
      </c>
      <c r="C65" s="22" t="s">
        <v>921</v>
      </c>
      <c r="D65" s="22" t="s">
        <v>1026</v>
      </c>
      <c r="E65" s="22" t="s">
        <v>469</v>
      </c>
      <c r="F65" s="22" t="s">
        <v>470</v>
      </c>
      <c r="G65" s="23" t="s">
        <v>1027</v>
      </c>
      <c r="H65" s="131">
        <v>265314000</v>
      </c>
      <c r="I65" s="131">
        <v>129709067</v>
      </c>
      <c r="J65" s="77">
        <f t="shared" si="0"/>
        <v>395023067</v>
      </c>
      <c r="K65" s="36" t="s">
        <v>776</v>
      </c>
      <c r="L65" s="64">
        <v>44613</v>
      </c>
      <c r="M65" s="64">
        <v>44613</v>
      </c>
      <c r="N65" s="64">
        <v>44747</v>
      </c>
    </row>
    <row r="66" spans="1:14" s="18" customFormat="1" ht="73.5" customHeight="1" x14ac:dyDescent="0.25">
      <c r="A66" s="61">
        <v>50</v>
      </c>
      <c r="B66" s="22" t="s">
        <v>1028</v>
      </c>
      <c r="C66" s="22" t="s">
        <v>911</v>
      </c>
      <c r="D66" s="22"/>
      <c r="E66" s="22" t="s">
        <v>993</v>
      </c>
      <c r="F66" s="22" t="s">
        <v>508</v>
      </c>
      <c r="G66" s="23" t="s">
        <v>1029</v>
      </c>
      <c r="H66" s="131">
        <v>19886650</v>
      </c>
      <c r="I66" s="131"/>
      <c r="J66" s="77">
        <f t="shared" si="0"/>
        <v>19886650</v>
      </c>
      <c r="K66" s="28" t="s">
        <v>810</v>
      </c>
      <c r="L66" s="64">
        <v>44638</v>
      </c>
      <c r="M66" s="64">
        <v>44638</v>
      </c>
      <c r="N66" s="25">
        <v>44668</v>
      </c>
    </row>
    <row r="67" spans="1:14" s="18" customFormat="1" ht="88.5" customHeight="1" x14ac:dyDescent="0.25">
      <c r="A67" s="61">
        <v>51</v>
      </c>
      <c r="B67" s="22" t="s">
        <v>1030</v>
      </c>
      <c r="C67" s="22" t="s">
        <v>911</v>
      </c>
      <c r="D67" s="22"/>
      <c r="E67" s="22" t="s">
        <v>1006</v>
      </c>
      <c r="F67" s="22" t="s">
        <v>1007</v>
      </c>
      <c r="G67" s="23" t="s">
        <v>1031</v>
      </c>
      <c r="H67" s="131">
        <v>19830000</v>
      </c>
      <c r="I67" s="131"/>
      <c r="J67" s="77">
        <f t="shared" si="0"/>
        <v>19830000</v>
      </c>
      <c r="K67" s="28" t="s">
        <v>810</v>
      </c>
      <c r="L67" s="64">
        <v>44638</v>
      </c>
      <c r="M67" s="64">
        <v>44638</v>
      </c>
      <c r="N67" s="64">
        <v>44668</v>
      </c>
    </row>
    <row r="68" spans="1:14" s="18" customFormat="1" ht="111" customHeight="1" x14ac:dyDescent="0.25">
      <c r="A68" s="61">
        <v>52</v>
      </c>
      <c r="B68" s="22" t="s">
        <v>1032</v>
      </c>
      <c r="C68" s="22" t="s">
        <v>892</v>
      </c>
      <c r="D68" s="22" t="s">
        <v>1033</v>
      </c>
      <c r="E68" s="22" t="s">
        <v>595</v>
      </c>
      <c r="F68" s="22" t="s">
        <v>649</v>
      </c>
      <c r="G68" s="23" t="s">
        <v>650</v>
      </c>
      <c r="H68" s="131">
        <v>19727823</v>
      </c>
      <c r="I68" s="131">
        <v>9863912</v>
      </c>
      <c r="J68" s="77">
        <f t="shared" si="0"/>
        <v>29591735</v>
      </c>
      <c r="K68" s="28" t="s">
        <v>1034</v>
      </c>
      <c r="L68" s="64">
        <v>44655</v>
      </c>
      <c r="M68" s="64">
        <v>44655</v>
      </c>
      <c r="N68" s="64">
        <v>44672</v>
      </c>
    </row>
    <row r="69" spans="1:14" s="18" customFormat="1" ht="78.75" customHeight="1" x14ac:dyDescent="0.25">
      <c r="A69" s="61">
        <v>53</v>
      </c>
      <c r="B69" s="22" t="s">
        <v>1035</v>
      </c>
      <c r="C69" s="22" t="s">
        <v>911</v>
      </c>
      <c r="D69" s="22" t="s">
        <v>1036</v>
      </c>
      <c r="E69" s="22" t="s">
        <v>913</v>
      </c>
      <c r="F69" s="22">
        <v>91492451</v>
      </c>
      <c r="G69" s="23" t="s">
        <v>914</v>
      </c>
      <c r="H69" s="77">
        <v>20000000</v>
      </c>
      <c r="I69" s="131">
        <v>10000000</v>
      </c>
      <c r="J69" s="77">
        <f t="shared" ref="J69:J132" si="1">+H69+I69</f>
        <v>30000000</v>
      </c>
      <c r="K69" s="28" t="s">
        <v>29</v>
      </c>
      <c r="L69" s="64">
        <v>44655</v>
      </c>
      <c r="M69" s="64">
        <v>44663</v>
      </c>
      <c r="N69" s="64">
        <v>44753</v>
      </c>
    </row>
    <row r="70" spans="1:14" s="18" customFormat="1" ht="99.75" customHeight="1" x14ac:dyDescent="0.25">
      <c r="A70" s="61">
        <v>54</v>
      </c>
      <c r="B70" s="22" t="s">
        <v>1037</v>
      </c>
      <c r="C70" s="22" t="s">
        <v>879</v>
      </c>
      <c r="D70" s="22" t="s">
        <v>1038</v>
      </c>
      <c r="E70" s="22" t="s">
        <v>1039</v>
      </c>
      <c r="F70" s="26" t="s">
        <v>1040</v>
      </c>
      <c r="G70" s="23" t="s">
        <v>707</v>
      </c>
      <c r="H70" s="77">
        <v>20000000</v>
      </c>
      <c r="I70" s="131">
        <v>10000000</v>
      </c>
      <c r="J70" s="77">
        <f t="shared" si="1"/>
        <v>30000000</v>
      </c>
      <c r="K70" s="28" t="s">
        <v>29</v>
      </c>
      <c r="L70" s="64">
        <v>44655</v>
      </c>
      <c r="M70" s="64">
        <v>44655</v>
      </c>
      <c r="N70" s="64">
        <v>44745</v>
      </c>
    </row>
    <row r="71" spans="1:14" s="18" customFormat="1" ht="76.5" customHeight="1" x14ac:dyDescent="0.25">
      <c r="A71" s="61">
        <v>55</v>
      </c>
      <c r="B71" s="22" t="s">
        <v>1041</v>
      </c>
      <c r="C71" s="22" t="s">
        <v>911</v>
      </c>
      <c r="D71" s="22" t="s">
        <v>1036</v>
      </c>
      <c r="E71" s="22" t="s">
        <v>511</v>
      </c>
      <c r="F71" s="22" t="s">
        <v>512</v>
      </c>
      <c r="G71" s="23" t="s">
        <v>933</v>
      </c>
      <c r="H71" s="77">
        <v>20000000</v>
      </c>
      <c r="I71" s="131">
        <v>10000000</v>
      </c>
      <c r="J71" s="77">
        <f t="shared" si="1"/>
        <v>30000000</v>
      </c>
      <c r="K71" s="22" t="s">
        <v>41</v>
      </c>
      <c r="L71" s="64">
        <v>44659</v>
      </c>
      <c r="M71" s="64">
        <v>44659</v>
      </c>
      <c r="N71" s="64">
        <v>44780</v>
      </c>
    </row>
    <row r="72" spans="1:14" s="18" customFormat="1" ht="87.75" customHeight="1" x14ac:dyDescent="0.25">
      <c r="A72" s="61">
        <v>56</v>
      </c>
      <c r="B72" s="22" t="s">
        <v>1042</v>
      </c>
      <c r="C72" s="22" t="s">
        <v>892</v>
      </c>
      <c r="D72" s="22" t="s">
        <v>1043</v>
      </c>
      <c r="E72" s="22" t="s">
        <v>1044</v>
      </c>
      <c r="F72" s="26" t="s">
        <v>1045</v>
      </c>
      <c r="G72" s="23" t="s">
        <v>1018</v>
      </c>
      <c r="H72" s="77">
        <v>20000000</v>
      </c>
      <c r="I72" s="131">
        <v>10000000</v>
      </c>
      <c r="J72" s="77">
        <f t="shared" si="1"/>
        <v>30000000</v>
      </c>
      <c r="K72" s="22" t="s">
        <v>29</v>
      </c>
      <c r="L72" s="64">
        <v>44659</v>
      </c>
      <c r="M72" s="64">
        <v>44659</v>
      </c>
      <c r="N72" s="64">
        <v>44749</v>
      </c>
    </row>
    <row r="73" spans="1:14" s="18" customFormat="1" ht="86.25" customHeight="1" x14ac:dyDescent="0.25">
      <c r="A73" s="61">
        <v>57</v>
      </c>
      <c r="B73" s="22" t="s">
        <v>1046</v>
      </c>
      <c r="C73" s="22" t="s">
        <v>911</v>
      </c>
      <c r="D73" s="22" t="s">
        <v>1047</v>
      </c>
      <c r="E73" s="22" t="s">
        <v>996</v>
      </c>
      <c r="F73" s="26">
        <v>49659420</v>
      </c>
      <c r="G73" s="23" t="s">
        <v>1000</v>
      </c>
      <c r="H73" s="77">
        <v>20000000</v>
      </c>
      <c r="I73" s="131">
        <v>10000000</v>
      </c>
      <c r="J73" s="77">
        <f t="shared" si="1"/>
        <v>30000000</v>
      </c>
      <c r="K73" s="22" t="s">
        <v>29</v>
      </c>
      <c r="L73" s="64">
        <v>44662</v>
      </c>
      <c r="M73" s="64">
        <v>44662</v>
      </c>
      <c r="N73" s="64">
        <v>44752</v>
      </c>
    </row>
    <row r="74" spans="1:14" s="18" customFormat="1" ht="93.75" customHeight="1" x14ac:dyDescent="0.25">
      <c r="A74" s="61">
        <v>58</v>
      </c>
      <c r="B74" s="22" t="s">
        <v>1048</v>
      </c>
      <c r="C74" s="22" t="s">
        <v>911</v>
      </c>
      <c r="D74" s="22" t="s">
        <v>1049</v>
      </c>
      <c r="E74" s="22" t="s">
        <v>1002</v>
      </c>
      <c r="F74" s="22">
        <v>77178481</v>
      </c>
      <c r="G74" s="23" t="s">
        <v>1003</v>
      </c>
      <c r="H74" s="77">
        <v>20000000</v>
      </c>
      <c r="I74" s="133">
        <v>10000000</v>
      </c>
      <c r="J74" s="77">
        <f t="shared" si="1"/>
        <v>30000000</v>
      </c>
      <c r="K74" s="22" t="s">
        <v>29</v>
      </c>
      <c r="L74" s="64">
        <v>44669</v>
      </c>
      <c r="M74" s="136">
        <v>44669</v>
      </c>
      <c r="N74" s="136">
        <v>44759</v>
      </c>
    </row>
    <row r="75" spans="1:14" s="18" customFormat="1" ht="72.75" customHeight="1" x14ac:dyDescent="0.25">
      <c r="A75" s="61">
        <v>59</v>
      </c>
      <c r="B75" s="22" t="s">
        <v>1050</v>
      </c>
      <c r="C75" s="22" t="s">
        <v>879</v>
      </c>
      <c r="D75" s="61"/>
      <c r="E75" s="22" t="s">
        <v>1051</v>
      </c>
      <c r="F75" s="28" t="s">
        <v>1052</v>
      </c>
      <c r="G75" s="90" t="s">
        <v>1053</v>
      </c>
      <c r="H75" s="100">
        <v>14500000</v>
      </c>
      <c r="I75" s="100"/>
      <c r="J75" s="100">
        <f t="shared" si="1"/>
        <v>14500000</v>
      </c>
      <c r="K75" s="61" t="s">
        <v>182</v>
      </c>
      <c r="L75" s="64">
        <v>44669</v>
      </c>
      <c r="M75" s="64">
        <v>44669</v>
      </c>
      <c r="N75" s="64">
        <v>44729</v>
      </c>
    </row>
    <row r="76" spans="1:14" s="18" customFormat="1" ht="93.75" customHeight="1" x14ac:dyDescent="0.25">
      <c r="A76" s="61">
        <v>60</v>
      </c>
      <c r="B76" s="22" t="s">
        <v>1054</v>
      </c>
      <c r="C76" s="22" t="s">
        <v>892</v>
      </c>
      <c r="D76" s="22" t="s">
        <v>1055</v>
      </c>
      <c r="E76" s="22" t="s">
        <v>1056</v>
      </c>
      <c r="F76" s="28" t="s">
        <v>1057</v>
      </c>
      <c r="G76" s="90" t="s">
        <v>1058</v>
      </c>
      <c r="H76" s="100">
        <v>20000000</v>
      </c>
      <c r="I76" s="100">
        <v>10000000</v>
      </c>
      <c r="J76" s="100">
        <f t="shared" si="1"/>
        <v>30000000</v>
      </c>
      <c r="K76" s="61" t="s">
        <v>61</v>
      </c>
      <c r="L76" s="64">
        <v>44669</v>
      </c>
      <c r="M76" s="136">
        <v>44683</v>
      </c>
      <c r="N76" s="136">
        <v>44866</v>
      </c>
    </row>
    <row r="77" spans="1:14" s="18" customFormat="1" ht="76.5" customHeight="1" x14ac:dyDescent="0.25">
      <c r="A77" s="61">
        <v>61</v>
      </c>
      <c r="B77" s="22" t="s">
        <v>1059</v>
      </c>
      <c r="C77" s="22" t="s">
        <v>963</v>
      </c>
      <c r="D77" s="61"/>
      <c r="E77" s="22" t="s">
        <v>866</v>
      </c>
      <c r="F77" s="22" t="s">
        <v>867</v>
      </c>
      <c r="G77" s="23" t="s">
        <v>1060</v>
      </c>
      <c r="H77" s="100">
        <v>17958731</v>
      </c>
      <c r="I77" s="100"/>
      <c r="J77" s="100">
        <f t="shared" si="1"/>
        <v>17958731</v>
      </c>
      <c r="K77" s="61" t="s">
        <v>182</v>
      </c>
      <c r="L77" s="64">
        <v>44669</v>
      </c>
      <c r="M77" s="136">
        <v>44669</v>
      </c>
      <c r="N77" s="136">
        <v>44729</v>
      </c>
    </row>
    <row r="78" spans="1:14" s="18" customFormat="1" ht="112.5" customHeight="1" x14ac:dyDescent="0.25">
      <c r="A78" s="61">
        <v>62</v>
      </c>
      <c r="B78" s="22" t="s">
        <v>1061</v>
      </c>
      <c r="C78" s="22" t="s">
        <v>892</v>
      </c>
      <c r="D78" s="22" t="s">
        <v>1062</v>
      </c>
      <c r="E78" s="22" t="s">
        <v>595</v>
      </c>
      <c r="F78" s="22" t="s">
        <v>649</v>
      </c>
      <c r="G78" s="23" t="s">
        <v>650</v>
      </c>
      <c r="H78" s="131">
        <v>19727823</v>
      </c>
      <c r="I78" s="100">
        <v>9863911</v>
      </c>
      <c r="J78" s="100">
        <f t="shared" si="1"/>
        <v>29591734</v>
      </c>
      <c r="K78" s="61" t="s">
        <v>1034</v>
      </c>
      <c r="L78" s="136">
        <v>44673</v>
      </c>
      <c r="M78" s="136">
        <v>44673</v>
      </c>
      <c r="N78" s="136">
        <v>44690</v>
      </c>
    </row>
    <row r="79" spans="1:14" s="18" customFormat="1" ht="67.5" customHeight="1" x14ac:dyDescent="0.25">
      <c r="A79" s="61">
        <v>63</v>
      </c>
      <c r="B79" s="22" t="s">
        <v>1063</v>
      </c>
      <c r="C79" s="22" t="s">
        <v>911</v>
      </c>
      <c r="D79" s="61"/>
      <c r="E79" s="22" t="s">
        <v>444</v>
      </c>
      <c r="F79" s="28" t="s">
        <v>19</v>
      </c>
      <c r="G79" s="23" t="s">
        <v>1064</v>
      </c>
      <c r="H79" s="100">
        <v>20000000</v>
      </c>
      <c r="I79" s="100"/>
      <c r="J79" s="100">
        <f t="shared" si="1"/>
        <v>20000000</v>
      </c>
      <c r="K79" s="61" t="s">
        <v>810</v>
      </c>
      <c r="L79" s="136">
        <v>44683</v>
      </c>
      <c r="M79" s="136">
        <v>44694</v>
      </c>
      <c r="N79" s="136">
        <v>44725</v>
      </c>
    </row>
    <row r="80" spans="1:14" s="18" customFormat="1" ht="60.75" customHeight="1" x14ac:dyDescent="0.25">
      <c r="A80" s="61">
        <v>64</v>
      </c>
      <c r="B80" s="22" t="s">
        <v>1065</v>
      </c>
      <c r="C80" s="22" t="s">
        <v>911</v>
      </c>
      <c r="D80" s="22" t="s">
        <v>1066</v>
      </c>
      <c r="E80" s="22" t="s">
        <v>444</v>
      </c>
      <c r="F80" s="28" t="s">
        <v>19</v>
      </c>
      <c r="G80" s="23" t="s">
        <v>1067</v>
      </c>
      <c r="H80" s="100">
        <v>20000000</v>
      </c>
      <c r="I80" s="100">
        <v>10000000</v>
      </c>
      <c r="J80" s="100">
        <f t="shared" si="1"/>
        <v>30000000</v>
      </c>
      <c r="K80" s="61" t="s">
        <v>810</v>
      </c>
      <c r="L80" s="136">
        <v>44690</v>
      </c>
      <c r="M80" s="136">
        <v>44694</v>
      </c>
      <c r="N80" s="136">
        <v>44725</v>
      </c>
    </row>
    <row r="81" spans="1:14" s="18" customFormat="1" ht="70.5" customHeight="1" x14ac:dyDescent="0.25">
      <c r="A81" s="61">
        <v>65</v>
      </c>
      <c r="B81" s="22" t="s">
        <v>1068</v>
      </c>
      <c r="C81" s="22" t="s">
        <v>911</v>
      </c>
      <c r="D81" s="22" t="s">
        <v>1066</v>
      </c>
      <c r="E81" s="22" t="s">
        <v>444</v>
      </c>
      <c r="F81" s="28" t="s">
        <v>19</v>
      </c>
      <c r="G81" s="23" t="s">
        <v>1069</v>
      </c>
      <c r="H81" s="100">
        <v>20000000</v>
      </c>
      <c r="I81" s="100">
        <v>10000000</v>
      </c>
      <c r="J81" s="100">
        <f t="shared" si="1"/>
        <v>30000000</v>
      </c>
      <c r="K81" s="61" t="s">
        <v>810</v>
      </c>
      <c r="L81" s="136">
        <v>44690</v>
      </c>
      <c r="M81" s="136">
        <v>44694</v>
      </c>
      <c r="N81" s="136">
        <v>44725</v>
      </c>
    </row>
    <row r="82" spans="1:14" s="18" customFormat="1" ht="75" customHeight="1" x14ac:dyDescent="0.25">
      <c r="A82" s="61">
        <v>66</v>
      </c>
      <c r="B82" s="22" t="s">
        <v>1070</v>
      </c>
      <c r="C82" s="22" t="s">
        <v>911</v>
      </c>
      <c r="D82" s="22" t="s">
        <v>1066</v>
      </c>
      <c r="E82" s="22" t="s">
        <v>977</v>
      </c>
      <c r="F82" s="28" t="s">
        <v>23</v>
      </c>
      <c r="G82" s="23" t="s">
        <v>1071</v>
      </c>
      <c r="H82" s="100">
        <v>20000000</v>
      </c>
      <c r="I82" s="100">
        <v>10000000</v>
      </c>
      <c r="J82" s="100">
        <f t="shared" si="1"/>
        <v>30000000</v>
      </c>
      <c r="K82" s="61" t="s">
        <v>810</v>
      </c>
      <c r="L82" s="136">
        <v>44690</v>
      </c>
      <c r="M82" s="136">
        <v>44694</v>
      </c>
      <c r="N82" s="136">
        <v>44725</v>
      </c>
    </row>
    <row r="83" spans="1:14" s="18" customFormat="1" ht="73.5" customHeight="1" x14ac:dyDescent="0.25">
      <c r="A83" s="61">
        <v>67</v>
      </c>
      <c r="B83" s="22" t="s">
        <v>1072</v>
      </c>
      <c r="C83" s="22" t="s">
        <v>911</v>
      </c>
      <c r="D83" s="22" t="s">
        <v>1066</v>
      </c>
      <c r="E83" s="22" t="s">
        <v>977</v>
      </c>
      <c r="F83" s="28" t="s">
        <v>23</v>
      </c>
      <c r="G83" s="23" t="s">
        <v>1073</v>
      </c>
      <c r="H83" s="100">
        <v>20000000</v>
      </c>
      <c r="I83" s="100">
        <v>10000000</v>
      </c>
      <c r="J83" s="100">
        <f t="shared" si="1"/>
        <v>30000000</v>
      </c>
      <c r="K83" s="61" t="s">
        <v>810</v>
      </c>
      <c r="L83" s="136">
        <v>44690</v>
      </c>
      <c r="M83" s="136">
        <v>44694</v>
      </c>
      <c r="N83" s="136">
        <v>44725</v>
      </c>
    </row>
    <row r="84" spans="1:14" s="18" customFormat="1" ht="177" customHeight="1" x14ac:dyDescent="0.25">
      <c r="A84" s="61">
        <v>68</v>
      </c>
      <c r="B84" s="22" t="s">
        <v>1074</v>
      </c>
      <c r="C84" s="22" t="s">
        <v>879</v>
      </c>
      <c r="D84" s="61"/>
      <c r="E84" s="22" t="s">
        <v>1075</v>
      </c>
      <c r="F84" s="28">
        <v>37324662</v>
      </c>
      <c r="G84" s="90" t="s">
        <v>1076</v>
      </c>
      <c r="H84" s="100">
        <v>50000000</v>
      </c>
      <c r="I84" s="100"/>
      <c r="J84" s="100">
        <f t="shared" si="1"/>
        <v>50000000</v>
      </c>
      <c r="K84" s="61" t="s">
        <v>79</v>
      </c>
      <c r="L84" s="136">
        <v>44690</v>
      </c>
      <c r="M84" s="136">
        <v>44690</v>
      </c>
      <c r="N84" s="138" t="s">
        <v>1077</v>
      </c>
    </row>
    <row r="85" spans="1:14" s="18" customFormat="1" ht="60" customHeight="1" x14ac:dyDescent="0.25">
      <c r="A85" s="61">
        <v>69</v>
      </c>
      <c r="B85" s="22" t="s">
        <v>1078</v>
      </c>
      <c r="C85" s="22" t="s">
        <v>911</v>
      </c>
      <c r="D85" s="22" t="s">
        <v>1079</v>
      </c>
      <c r="E85" s="22" t="s">
        <v>996</v>
      </c>
      <c r="F85" s="29">
        <v>49659420</v>
      </c>
      <c r="G85" s="23" t="s">
        <v>1080</v>
      </c>
      <c r="H85" s="100">
        <v>20000000</v>
      </c>
      <c r="I85" s="100">
        <v>10000000</v>
      </c>
      <c r="J85" s="100">
        <f t="shared" si="1"/>
        <v>30000000</v>
      </c>
      <c r="K85" s="61" t="s">
        <v>29</v>
      </c>
      <c r="L85" s="136">
        <v>44690</v>
      </c>
      <c r="M85" s="136">
        <v>44690</v>
      </c>
      <c r="N85" s="136">
        <v>44782</v>
      </c>
    </row>
    <row r="86" spans="1:14" s="18" customFormat="1" ht="77.25" customHeight="1" x14ac:dyDescent="0.25">
      <c r="A86" s="61">
        <v>70</v>
      </c>
      <c r="B86" s="28" t="s">
        <v>1081</v>
      </c>
      <c r="C86" s="28" t="s">
        <v>911</v>
      </c>
      <c r="D86" s="61"/>
      <c r="E86" s="22" t="s">
        <v>996</v>
      </c>
      <c r="F86" s="29">
        <v>49659420</v>
      </c>
      <c r="G86" s="23" t="s">
        <v>1082</v>
      </c>
      <c r="H86" s="100">
        <v>20000000</v>
      </c>
      <c r="I86" s="100"/>
      <c r="J86" s="100">
        <f t="shared" si="1"/>
        <v>20000000</v>
      </c>
      <c r="K86" s="61" t="s">
        <v>29</v>
      </c>
      <c r="L86" s="136">
        <v>44690</v>
      </c>
      <c r="M86" s="136">
        <v>44690</v>
      </c>
      <c r="N86" s="136">
        <v>44782</v>
      </c>
    </row>
    <row r="87" spans="1:14" s="18" customFormat="1" ht="113.25" customHeight="1" x14ac:dyDescent="0.25">
      <c r="A87" s="61">
        <v>71</v>
      </c>
      <c r="B87" s="28" t="s">
        <v>1083</v>
      </c>
      <c r="C87" s="28" t="s">
        <v>892</v>
      </c>
      <c r="D87" s="36" t="s">
        <v>1084</v>
      </c>
      <c r="E87" s="22" t="s">
        <v>595</v>
      </c>
      <c r="F87" s="22" t="s">
        <v>649</v>
      </c>
      <c r="G87" s="23" t="s">
        <v>650</v>
      </c>
      <c r="H87" s="131">
        <v>19727823</v>
      </c>
      <c r="I87" s="100">
        <v>9863911</v>
      </c>
      <c r="J87" s="100">
        <f t="shared" si="1"/>
        <v>29591734</v>
      </c>
      <c r="K87" s="61" t="s">
        <v>1034</v>
      </c>
      <c r="L87" s="136">
        <v>44691</v>
      </c>
      <c r="M87" s="136">
        <v>44691</v>
      </c>
      <c r="N87" s="136">
        <v>44708</v>
      </c>
    </row>
    <row r="88" spans="1:14" s="18" customFormat="1" ht="101.25" customHeight="1" x14ac:dyDescent="0.25">
      <c r="A88" s="61">
        <v>72</v>
      </c>
      <c r="B88" s="28" t="s">
        <v>1085</v>
      </c>
      <c r="C88" s="28" t="s">
        <v>892</v>
      </c>
      <c r="D88" s="36" t="s">
        <v>1086</v>
      </c>
      <c r="E88" s="22" t="s">
        <v>1087</v>
      </c>
      <c r="F88" s="28" t="s">
        <v>601</v>
      </c>
      <c r="G88" s="23" t="s">
        <v>142</v>
      </c>
      <c r="H88" s="100">
        <v>20000000</v>
      </c>
      <c r="I88" s="100">
        <v>10000000</v>
      </c>
      <c r="J88" s="100">
        <f t="shared" si="1"/>
        <v>30000000</v>
      </c>
      <c r="K88" s="61" t="s">
        <v>61</v>
      </c>
      <c r="L88" s="136">
        <v>44701</v>
      </c>
      <c r="M88" s="136">
        <v>44701</v>
      </c>
      <c r="N88" s="136">
        <v>44885</v>
      </c>
    </row>
    <row r="89" spans="1:14" s="18" customFormat="1" ht="102" customHeight="1" x14ac:dyDescent="0.25">
      <c r="A89" s="61">
        <v>73</v>
      </c>
      <c r="B89" s="28" t="s">
        <v>1088</v>
      </c>
      <c r="C89" s="28" t="s">
        <v>892</v>
      </c>
      <c r="D89" s="36" t="s">
        <v>1089</v>
      </c>
      <c r="E89" s="22" t="s">
        <v>595</v>
      </c>
      <c r="F89" s="22" t="s">
        <v>649</v>
      </c>
      <c r="G89" s="23" t="s">
        <v>650</v>
      </c>
      <c r="H89" s="131">
        <v>19727823</v>
      </c>
      <c r="I89" s="100">
        <v>9863911</v>
      </c>
      <c r="J89" s="100">
        <f t="shared" si="1"/>
        <v>29591734</v>
      </c>
      <c r="K89" s="61" t="s">
        <v>1034</v>
      </c>
      <c r="L89" s="136">
        <v>44708</v>
      </c>
      <c r="M89" s="136">
        <v>44708</v>
      </c>
      <c r="N89" s="136">
        <v>44725</v>
      </c>
    </row>
    <row r="90" spans="1:14" s="18" customFormat="1" ht="62.25" customHeight="1" x14ac:dyDescent="0.25">
      <c r="A90" s="61">
        <v>74</v>
      </c>
      <c r="B90" s="28" t="s">
        <v>1090</v>
      </c>
      <c r="C90" s="28" t="s">
        <v>1091</v>
      </c>
      <c r="D90" s="61"/>
      <c r="E90" s="22" t="s">
        <v>1092</v>
      </c>
      <c r="F90" s="28">
        <v>19132130</v>
      </c>
      <c r="G90" s="139" t="s">
        <v>1093</v>
      </c>
      <c r="H90" s="100">
        <v>11880000</v>
      </c>
      <c r="I90" s="100"/>
      <c r="J90" s="100">
        <f t="shared" si="1"/>
        <v>11880000</v>
      </c>
      <c r="K90" s="61" t="s">
        <v>810</v>
      </c>
      <c r="L90" s="136">
        <v>44713</v>
      </c>
      <c r="M90" s="136">
        <v>44713</v>
      </c>
      <c r="N90" s="38">
        <v>44742</v>
      </c>
    </row>
    <row r="91" spans="1:14" s="18" customFormat="1" ht="111" customHeight="1" x14ac:dyDescent="0.25">
      <c r="A91" s="61">
        <v>75</v>
      </c>
      <c r="B91" s="28" t="s">
        <v>1094</v>
      </c>
      <c r="C91" s="28" t="s">
        <v>892</v>
      </c>
      <c r="D91" s="36" t="s">
        <v>1095</v>
      </c>
      <c r="E91" s="22" t="s">
        <v>595</v>
      </c>
      <c r="F91" s="22" t="s">
        <v>649</v>
      </c>
      <c r="G91" s="23" t="s">
        <v>650</v>
      </c>
      <c r="H91" s="131">
        <v>19727823</v>
      </c>
      <c r="I91" s="133">
        <v>9863911</v>
      </c>
      <c r="J91" s="133">
        <f t="shared" si="1"/>
        <v>29591734</v>
      </c>
      <c r="K91" s="61" t="s">
        <v>1034</v>
      </c>
      <c r="L91" s="136">
        <v>44722</v>
      </c>
      <c r="M91" s="136">
        <v>44725</v>
      </c>
      <c r="N91" s="136">
        <v>44742</v>
      </c>
    </row>
    <row r="92" spans="1:14" s="18" customFormat="1" ht="70.5" customHeight="1" x14ac:dyDescent="0.25">
      <c r="A92" s="61">
        <v>76</v>
      </c>
      <c r="B92" s="28" t="s">
        <v>1096</v>
      </c>
      <c r="C92" s="28" t="s">
        <v>911</v>
      </c>
      <c r="D92" s="36" t="s">
        <v>1097</v>
      </c>
      <c r="E92" s="22" t="s">
        <v>977</v>
      </c>
      <c r="F92" s="28" t="s">
        <v>23</v>
      </c>
      <c r="G92" s="90" t="s">
        <v>1098</v>
      </c>
      <c r="H92" s="100">
        <v>49999763</v>
      </c>
      <c r="I92" s="100">
        <v>24900000</v>
      </c>
      <c r="J92" s="100">
        <f t="shared" si="1"/>
        <v>74899763</v>
      </c>
      <c r="K92" s="61" t="s">
        <v>361</v>
      </c>
      <c r="L92" s="136">
        <v>44733</v>
      </c>
      <c r="M92" s="136">
        <v>44735</v>
      </c>
      <c r="N92" s="136">
        <v>44744</v>
      </c>
    </row>
    <row r="93" spans="1:14" s="18" customFormat="1" ht="66" customHeight="1" x14ac:dyDescent="0.25">
      <c r="A93" s="61">
        <v>77</v>
      </c>
      <c r="B93" s="28" t="s">
        <v>1099</v>
      </c>
      <c r="C93" s="28" t="s">
        <v>892</v>
      </c>
      <c r="D93" s="36" t="s">
        <v>1100</v>
      </c>
      <c r="E93" s="22" t="s">
        <v>977</v>
      </c>
      <c r="F93" s="28" t="s">
        <v>23</v>
      </c>
      <c r="G93" s="90" t="s">
        <v>1101</v>
      </c>
      <c r="H93" s="100">
        <v>50000000</v>
      </c>
      <c r="I93" s="100">
        <v>25000000</v>
      </c>
      <c r="J93" s="100">
        <f t="shared" si="1"/>
        <v>75000000</v>
      </c>
      <c r="K93" s="61" t="s">
        <v>29</v>
      </c>
      <c r="L93" s="136">
        <v>44733</v>
      </c>
      <c r="M93" s="136">
        <v>44735</v>
      </c>
      <c r="N93" s="136">
        <v>44827</v>
      </c>
    </row>
    <row r="94" spans="1:14" s="18" customFormat="1" ht="75" customHeight="1" x14ac:dyDescent="0.25">
      <c r="A94" s="61">
        <v>78</v>
      </c>
      <c r="B94" s="28" t="s">
        <v>1102</v>
      </c>
      <c r="C94" s="28" t="s">
        <v>911</v>
      </c>
      <c r="D94" s="61"/>
      <c r="E94" s="22" t="s">
        <v>1013</v>
      </c>
      <c r="F94" s="22" t="s">
        <v>1014</v>
      </c>
      <c r="G94" s="23" t="s">
        <v>1015</v>
      </c>
      <c r="H94" s="100">
        <v>20000000</v>
      </c>
      <c r="I94" s="100"/>
      <c r="J94" s="100">
        <f t="shared" si="1"/>
        <v>20000000</v>
      </c>
      <c r="K94" s="61" t="s">
        <v>41</v>
      </c>
      <c r="L94" s="136">
        <v>44733</v>
      </c>
      <c r="M94" s="136">
        <v>44733</v>
      </c>
      <c r="N94" s="136">
        <v>44855</v>
      </c>
    </row>
    <row r="95" spans="1:14" s="18" customFormat="1" ht="77.25" customHeight="1" x14ac:dyDescent="0.25">
      <c r="A95" s="61">
        <v>79</v>
      </c>
      <c r="B95" s="28" t="s">
        <v>1103</v>
      </c>
      <c r="C95" s="28" t="s">
        <v>892</v>
      </c>
      <c r="D95" s="61"/>
      <c r="E95" s="22" t="s">
        <v>983</v>
      </c>
      <c r="F95" s="22" t="s">
        <v>632</v>
      </c>
      <c r="G95" s="23" t="s">
        <v>984</v>
      </c>
      <c r="H95" s="100">
        <v>19897812</v>
      </c>
      <c r="I95" s="100"/>
      <c r="J95" s="100">
        <f t="shared" si="1"/>
        <v>19897812</v>
      </c>
      <c r="K95" s="61" t="s">
        <v>41</v>
      </c>
      <c r="L95" s="136">
        <v>44733</v>
      </c>
      <c r="M95" s="136">
        <v>44733</v>
      </c>
      <c r="N95" s="136">
        <v>44855</v>
      </c>
    </row>
    <row r="96" spans="1:14" s="18" customFormat="1" ht="102.75" customHeight="1" x14ac:dyDescent="0.25">
      <c r="A96" s="61">
        <v>80</v>
      </c>
      <c r="B96" s="61" t="s">
        <v>1104</v>
      </c>
      <c r="C96" s="35" t="s">
        <v>921</v>
      </c>
      <c r="D96" s="36" t="s">
        <v>1105</v>
      </c>
      <c r="E96" s="28" t="s">
        <v>469</v>
      </c>
      <c r="F96" s="28" t="s">
        <v>470</v>
      </c>
      <c r="G96" s="90" t="s">
        <v>1106</v>
      </c>
      <c r="H96" s="100">
        <v>594961498</v>
      </c>
      <c r="I96" s="100">
        <v>297480749</v>
      </c>
      <c r="J96" s="100">
        <f t="shared" si="1"/>
        <v>892442247</v>
      </c>
      <c r="K96" s="61" t="s">
        <v>453</v>
      </c>
      <c r="L96" s="136">
        <v>44733</v>
      </c>
      <c r="M96" s="136">
        <v>44733</v>
      </c>
      <c r="N96" s="136">
        <v>44778</v>
      </c>
    </row>
    <row r="97" spans="1:14" s="18" customFormat="1" ht="72.75" customHeight="1" x14ac:dyDescent="0.25">
      <c r="A97" s="61">
        <v>81</v>
      </c>
      <c r="B97" s="35" t="s">
        <v>1107</v>
      </c>
      <c r="C97" s="35" t="s">
        <v>911</v>
      </c>
      <c r="D97" s="36" t="s">
        <v>1108</v>
      </c>
      <c r="E97" s="22" t="s">
        <v>977</v>
      </c>
      <c r="F97" s="28" t="s">
        <v>23</v>
      </c>
      <c r="G97" s="90" t="s">
        <v>1109</v>
      </c>
      <c r="H97" s="100">
        <v>20000000</v>
      </c>
      <c r="I97" s="100">
        <v>10000000</v>
      </c>
      <c r="J97" s="100">
        <f t="shared" si="1"/>
        <v>30000000</v>
      </c>
      <c r="K97" s="61" t="s">
        <v>810</v>
      </c>
      <c r="L97" s="136">
        <v>44735</v>
      </c>
      <c r="M97" s="136">
        <v>44740</v>
      </c>
      <c r="N97" s="136">
        <v>44769</v>
      </c>
    </row>
    <row r="98" spans="1:14" s="18" customFormat="1" ht="63" customHeight="1" x14ac:dyDescent="0.25">
      <c r="A98" s="61">
        <v>82</v>
      </c>
      <c r="B98" s="35" t="s">
        <v>1110</v>
      </c>
      <c r="C98" s="35" t="s">
        <v>911</v>
      </c>
      <c r="D98" s="36" t="s">
        <v>1108</v>
      </c>
      <c r="E98" s="22" t="s">
        <v>977</v>
      </c>
      <c r="F98" s="28" t="s">
        <v>23</v>
      </c>
      <c r="G98" s="90" t="s">
        <v>1111</v>
      </c>
      <c r="H98" s="100">
        <v>20000000</v>
      </c>
      <c r="I98" s="100">
        <v>10000000</v>
      </c>
      <c r="J98" s="100">
        <f t="shared" si="1"/>
        <v>30000000</v>
      </c>
      <c r="K98" s="61" t="s">
        <v>810</v>
      </c>
      <c r="L98" s="136">
        <v>44735</v>
      </c>
      <c r="M98" s="136">
        <v>44740</v>
      </c>
      <c r="N98" s="136">
        <v>44769</v>
      </c>
    </row>
    <row r="99" spans="1:14" s="18" customFormat="1" ht="67.5" customHeight="1" x14ac:dyDescent="0.25">
      <c r="A99" s="61">
        <v>83</v>
      </c>
      <c r="B99" s="35" t="s">
        <v>1112</v>
      </c>
      <c r="C99" s="35" t="s">
        <v>911</v>
      </c>
      <c r="D99" s="36" t="s">
        <v>1108</v>
      </c>
      <c r="E99" s="22" t="s">
        <v>515</v>
      </c>
      <c r="F99" s="28" t="s">
        <v>19</v>
      </c>
      <c r="G99" s="90" t="s">
        <v>1113</v>
      </c>
      <c r="H99" s="100">
        <v>20000000</v>
      </c>
      <c r="I99" s="100">
        <v>10000000</v>
      </c>
      <c r="J99" s="100">
        <f t="shared" si="1"/>
        <v>30000000</v>
      </c>
      <c r="K99" s="61" t="s">
        <v>810</v>
      </c>
      <c r="L99" s="136">
        <v>44735</v>
      </c>
      <c r="M99" s="136">
        <v>44740</v>
      </c>
      <c r="N99" s="136">
        <v>44769</v>
      </c>
    </row>
    <row r="100" spans="1:14" s="18" customFormat="1" ht="66.75" customHeight="1" x14ac:dyDescent="0.25">
      <c r="A100" s="61">
        <v>84</v>
      </c>
      <c r="B100" s="35" t="s">
        <v>1114</v>
      </c>
      <c r="C100" s="35" t="s">
        <v>911</v>
      </c>
      <c r="D100" s="36" t="s">
        <v>1108</v>
      </c>
      <c r="E100" s="22" t="s">
        <v>515</v>
      </c>
      <c r="F100" s="28" t="s">
        <v>19</v>
      </c>
      <c r="G100" s="90" t="s">
        <v>1115</v>
      </c>
      <c r="H100" s="100">
        <v>20000000</v>
      </c>
      <c r="I100" s="100">
        <v>10000000</v>
      </c>
      <c r="J100" s="100">
        <f t="shared" si="1"/>
        <v>30000000</v>
      </c>
      <c r="K100" s="61" t="s">
        <v>810</v>
      </c>
      <c r="L100" s="136">
        <v>44735</v>
      </c>
      <c r="M100" s="136">
        <v>44740</v>
      </c>
      <c r="N100" s="136">
        <v>44769</v>
      </c>
    </row>
    <row r="101" spans="1:14" s="18" customFormat="1" ht="129" customHeight="1" x14ac:dyDescent="0.25">
      <c r="A101" s="61">
        <v>85</v>
      </c>
      <c r="B101" s="35" t="s">
        <v>1116</v>
      </c>
      <c r="C101" s="35" t="s">
        <v>911</v>
      </c>
      <c r="D101" s="36" t="s">
        <v>1117</v>
      </c>
      <c r="E101" s="22" t="s">
        <v>484</v>
      </c>
      <c r="F101" s="22" t="s">
        <v>485</v>
      </c>
      <c r="G101" s="23" t="s">
        <v>919</v>
      </c>
      <c r="H101" s="77">
        <v>114000000</v>
      </c>
      <c r="I101" s="100">
        <f>10000000+47000000</f>
        <v>57000000</v>
      </c>
      <c r="J101" s="100">
        <f t="shared" si="1"/>
        <v>171000000</v>
      </c>
      <c r="K101" s="61" t="s">
        <v>61</v>
      </c>
      <c r="L101" s="136">
        <v>44743</v>
      </c>
      <c r="M101" s="136">
        <v>44750</v>
      </c>
      <c r="N101" s="136">
        <v>44926</v>
      </c>
    </row>
    <row r="102" spans="1:14" s="18" customFormat="1" ht="108" customHeight="1" x14ac:dyDescent="0.25">
      <c r="A102" s="61">
        <v>86</v>
      </c>
      <c r="B102" s="28" t="s">
        <v>1118</v>
      </c>
      <c r="C102" s="28" t="s">
        <v>892</v>
      </c>
      <c r="D102" s="36" t="s">
        <v>1119</v>
      </c>
      <c r="E102" s="22" t="s">
        <v>595</v>
      </c>
      <c r="F102" s="22" t="s">
        <v>649</v>
      </c>
      <c r="G102" s="23" t="s">
        <v>650</v>
      </c>
      <c r="H102" s="131">
        <v>19727823</v>
      </c>
      <c r="I102" s="133">
        <v>9863911</v>
      </c>
      <c r="J102" s="100">
        <f t="shared" si="1"/>
        <v>29591734</v>
      </c>
      <c r="K102" s="61" t="s">
        <v>1034</v>
      </c>
      <c r="L102" s="136">
        <v>44743</v>
      </c>
      <c r="M102" s="79">
        <v>44743</v>
      </c>
      <c r="N102" s="136">
        <v>44760</v>
      </c>
    </row>
    <row r="103" spans="1:14" s="18" customFormat="1" ht="62.25" customHeight="1" x14ac:dyDescent="0.25">
      <c r="A103" s="61">
        <v>87</v>
      </c>
      <c r="B103" s="28" t="s">
        <v>1120</v>
      </c>
      <c r="C103" s="28" t="s">
        <v>879</v>
      </c>
      <c r="D103" s="61"/>
      <c r="E103" s="22" t="s">
        <v>725</v>
      </c>
      <c r="F103" s="28">
        <v>28816676</v>
      </c>
      <c r="G103" s="90" t="s">
        <v>1121</v>
      </c>
      <c r="H103" s="100">
        <v>9700000</v>
      </c>
      <c r="I103" s="100"/>
      <c r="J103" s="100">
        <f t="shared" si="1"/>
        <v>9700000</v>
      </c>
      <c r="K103" s="61" t="s">
        <v>29</v>
      </c>
      <c r="L103" s="136">
        <v>44743</v>
      </c>
      <c r="M103" s="136">
        <v>44743</v>
      </c>
      <c r="N103" s="136">
        <v>44835</v>
      </c>
    </row>
    <row r="104" spans="1:14" s="18" customFormat="1" ht="62.25" customHeight="1" x14ac:dyDescent="0.25">
      <c r="A104" s="61">
        <v>88</v>
      </c>
      <c r="B104" s="28" t="s">
        <v>1122</v>
      </c>
      <c r="C104" s="28" t="s">
        <v>911</v>
      </c>
      <c r="D104" s="61"/>
      <c r="E104" s="22" t="s">
        <v>993</v>
      </c>
      <c r="F104" s="28" t="s">
        <v>508</v>
      </c>
      <c r="G104" s="90" t="s">
        <v>1123</v>
      </c>
      <c r="H104" s="100">
        <v>18500000</v>
      </c>
      <c r="I104" s="100"/>
      <c r="J104" s="100">
        <f t="shared" si="1"/>
        <v>18500000</v>
      </c>
      <c r="K104" s="61" t="s">
        <v>810</v>
      </c>
      <c r="L104" s="136">
        <v>44743</v>
      </c>
      <c r="M104" s="136">
        <v>44743</v>
      </c>
      <c r="N104" s="136">
        <v>44774</v>
      </c>
    </row>
    <row r="105" spans="1:14" s="18" customFormat="1" ht="72" customHeight="1" x14ac:dyDescent="0.25">
      <c r="A105" s="61">
        <v>89</v>
      </c>
      <c r="B105" s="28" t="s">
        <v>1124</v>
      </c>
      <c r="C105" s="28" t="s">
        <v>879</v>
      </c>
      <c r="D105" s="61"/>
      <c r="E105" s="22" t="s">
        <v>1125</v>
      </c>
      <c r="F105" s="28">
        <v>91282600</v>
      </c>
      <c r="G105" s="90" t="s">
        <v>1126</v>
      </c>
      <c r="H105" s="100">
        <v>24208000</v>
      </c>
      <c r="I105" s="100"/>
      <c r="J105" s="100">
        <f t="shared" si="1"/>
        <v>24208000</v>
      </c>
      <c r="K105" s="90" t="s">
        <v>683</v>
      </c>
      <c r="L105" s="136">
        <v>44747</v>
      </c>
      <c r="M105" s="136">
        <v>44747</v>
      </c>
      <c r="N105" s="136">
        <v>44926</v>
      </c>
    </row>
    <row r="106" spans="1:14" s="18" customFormat="1" ht="56.25" customHeight="1" x14ac:dyDescent="0.25">
      <c r="A106" s="61">
        <v>90</v>
      </c>
      <c r="B106" s="28" t="s">
        <v>1127</v>
      </c>
      <c r="C106" s="28" t="s">
        <v>921</v>
      </c>
      <c r="D106" s="61"/>
      <c r="E106" s="28" t="s">
        <v>469</v>
      </c>
      <c r="F106" s="22" t="s">
        <v>470</v>
      </c>
      <c r="G106" s="90" t="s">
        <v>473</v>
      </c>
      <c r="H106" s="100">
        <v>88438000</v>
      </c>
      <c r="I106" s="100"/>
      <c r="J106" s="100">
        <f t="shared" si="1"/>
        <v>88438000</v>
      </c>
      <c r="K106" s="61" t="s">
        <v>100</v>
      </c>
      <c r="L106" s="136">
        <v>44749</v>
      </c>
      <c r="M106" s="136">
        <v>44749</v>
      </c>
      <c r="N106" s="136">
        <v>44780</v>
      </c>
    </row>
    <row r="107" spans="1:14" s="18" customFormat="1" ht="57" customHeight="1" x14ac:dyDescent="0.25">
      <c r="A107" s="61">
        <v>91</v>
      </c>
      <c r="B107" s="28" t="s">
        <v>1128</v>
      </c>
      <c r="C107" s="28" t="s">
        <v>879</v>
      </c>
      <c r="D107" s="61"/>
      <c r="E107" s="22" t="s">
        <v>1129</v>
      </c>
      <c r="F107" s="28" t="s">
        <v>1130</v>
      </c>
      <c r="G107" s="90" t="s">
        <v>1131</v>
      </c>
      <c r="H107" s="100">
        <v>3562860</v>
      </c>
      <c r="I107" s="100"/>
      <c r="J107" s="100">
        <f t="shared" si="1"/>
        <v>3562860</v>
      </c>
      <c r="K107" s="61" t="s">
        <v>182</v>
      </c>
      <c r="L107" s="136">
        <v>44749</v>
      </c>
      <c r="M107" s="136">
        <v>44749</v>
      </c>
      <c r="N107" s="136">
        <v>44811</v>
      </c>
    </row>
    <row r="108" spans="1:14" s="18" customFormat="1" ht="95.25" customHeight="1" x14ac:dyDescent="0.25">
      <c r="A108" s="61">
        <v>92</v>
      </c>
      <c r="B108" s="28" t="s">
        <v>1132</v>
      </c>
      <c r="C108" s="28" t="s">
        <v>879</v>
      </c>
      <c r="D108" s="61"/>
      <c r="E108" s="22" t="s">
        <v>1039</v>
      </c>
      <c r="F108" s="26" t="s">
        <v>1040</v>
      </c>
      <c r="G108" s="23" t="s">
        <v>707</v>
      </c>
      <c r="H108" s="100">
        <v>15916840</v>
      </c>
      <c r="I108" s="100"/>
      <c r="J108" s="100">
        <f t="shared" si="1"/>
        <v>15916840</v>
      </c>
      <c r="K108" s="61" t="s">
        <v>182</v>
      </c>
      <c r="L108" s="136">
        <v>44749</v>
      </c>
      <c r="M108" s="136">
        <v>44749</v>
      </c>
      <c r="N108" s="136">
        <v>44811</v>
      </c>
    </row>
    <row r="109" spans="1:14" s="18" customFormat="1" ht="101.25" customHeight="1" x14ac:dyDescent="0.25">
      <c r="A109" s="61">
        <v>93</v>
      </c>
      <c r="B109" s="28" t="s">
        <v>1133</v>
      </c>
      <c r="C109" s="28" t="s">
        <v>892</v>
      </c>
      <c r="D109" s="36" t="s">
        <v>1134</v>
      </c>
      <c r="E109" s="22" t="s">
        <v>595</v>
      </c>
      <c r="F109" s="22" t="s">
        <v>649</v>
      </c>
      <c r="G109" s="23" t="s">
        <v>650</v>
      </c>
      <c r="H109" s="100">
        <v>19727823</v>
      </c>
      <c r="I109" s="133">
        <v>9863911</v>
      </c>
      <c r="J109" s="100">
        <f t="shared" si="1"/>
        <v>29591734</v>
      </c>
      <c r="K109" s="61" t="s">
        <v>1034</v>
      </c>
      <c r="L109" s="136">
        <v>44757</v>
      </c>
      <c r="M109" s="136">
        <v>44761</v>
      </c>
      <c r="N109" s="136">
        <v>44778</v>
      </c>
    </row>
    <row r="110" spans="1:14" s="18" customFormat="1" ht="34.5" customHeight="1" x14ac:dyDescent="0.25">
      <c r="B110" s="28" t="s">
        <v>1135</v>
      </c>
      <c r="C110" s="140"/>
      <c r="D110" s="157" t="s">
        <v>1136</v>
      </c>
      <c r="E110" s="158"/>
      <c r="F110" s="158"/>
      <c r="G110" s="158"/>
      <c r="H110" s="158"/>
      <c r="I110" s="158"/>
      <c r="J110" s="158"/>
      <c r="K110" s="158"/>
      <c r="L110" s="158"/>
      <c r="M110" s="158"/>
      <c r="N110" s="158"/>
    </row>
    <row r="111" spans="1:14" s="18" customFormat="1" ht="82.5" customHeight="1" x14ac:dyDescent="0.25">
      <c r="A111" s="61">
        <v>94</v>
      </c>
      <c r="B111" s="28" t="s">
        <v>1137</v>
      </c>
      <c r="C111" s="28" t="s">
        <v>911</v>
      </c>
      <c r="D111" s="61"/>
      <c r="E111" s="22" t="s">
        <v>996</v>
      </c>
      <c r="F111" s="26">
        <v>49659420</v>
      </c>
      <c r="G111" s="23" t="s">
        <v>1000</v>
      </c>
      <c r="H111" s="77">
        <v>20000000</v>
      </c>
      <c r="I111" s="100"/>
      <c r="J111" s="100">
        <f t="shared" si="1"/>
        <v>20000000</v>
      </c>
      <c r="K111" s="61" t="s">
        <v>29</v>
      </c>
      <c r="L111" s="136">
        <v>44757</v>
      </c>
      <c r="M111" s="136">
        <v>44757</v>
      </c>
      <c r="N111" s="136">
        <v>44849</v>
      </c>
    </row>
    <row r="112" spans="1:14" s="18" customFormat="1" ht="64.5" customHeight="1" x14ac:dyDescent="0.25">
      <c r="A112" s="61">
        <v>95</v>
      </c>
      <c r="B112" s="28" t="s">
        <v>1138</v>
      </c>
      <c r="C112" s="28" t="s">
        <v>911</v>
      </c>
      <c r="D112" s="36" t="s">
        <v>1139</v>
      </c>
      <c r="E112" s="22" t="s">
        <v>913</v>
      </c>
      <c r="F112" s="22">
        <v>91492451</v>
      </c>
      <c r="G112" s="23" t="s">
        <v>914</v>
      </c>
      <c r="H112" s="77">
        <v>20000000</v>
      </c>
      <c r="I112" s="100">
        <v>10000000</v>
      </c>
      <c r="J112" s="100">
        <f t="shared" si="1"/>
        <v>30000000</v>
      </c>
      <c r="K112" s="61" t="s">
        <v>29</v>
      </c>
      <c r="L112" s="136">
        <v>44757</v>
      </c>
      <c r="M112" s="136">
        <v>44772</v>
      </c>
      <c r="N112" s="136">
        <v>44864</v>
      </c>
    </row>
    <row r="113" spans="1:14" s="18" customFormat="1" ht="78.75" customHeight="1" x14ac:dyDescent="0.25">
      <c r="A113" s="61">
        <v>96</v>
      </c>
      <c r="B113" s="28" t="s">
        <v>1140</v>
      </c>
      <c r="C113" s="28" t="s">
        <v>892</v>
      </c>
      <c r="D113" s="36" t="s">
        <v>1141</v>
      </c>
      <c r="E113" s="22" t="s">
        <v>1044</v>
      </c>
      <c r="F113" s="26" t="s">
        <v>1045</v>
      </c>
      <c r="G113" s="23" t="s">
        <v>1018</v>
      </c>
      <c r="H113" s="77">
        <v>20000000</v>
      </c>
      <c r="I113" s="100">
        <v>10000000</v>
      </c>
      <c r="J113" s="133">
        <f t="shared" si="1"/>
        <v>30000000</v>
      </c>
      <c r="K113" s="61" t="s">
        <v>29</v>
      </c>
      <c r="L113" s="136">
        <v>44757</v>
      </c>
      <c r="M113" s="136">
        <v>44757</v>
      </c>
      <c r="N113" s="136">
        <v>44849</v>
      </c>
    </row>
    <row r="114" spans="1:14" s="18" customFormat="1" ht="165.75" customHeight="1" x14ac:dyDescent="0.25">
      <c r="A114" s="61">
        <v>97</v>
      </c>
      <c r="B114" s="28" t="s">
        <v>1142</v>
      </c>
      <c r="C114" s="28" t="s">
        <v>879</v>
      </c>
      <c r="D114" s="36" t="s">
        <v>1143</v>
      </c>
      <c r="E114" s="22" t="s">
        <v>955</v>
      </c>
      <c r="F114" s="22" t="s">
        <v>692</v>
      </c>
      <c r="G114" s="23" t="s">
        <v>956</v>
      </c>
      <c r="H114" s="77">
        <v>9690000</v>
      </c>
      <c r="I114" s="100">
        <v>4845000</v>
      </c>
      <c r="J114" s="100">
        <f t="shared" si="1"/>
        <v>14535000</v>
      </c>
      <c r="K114" s="61" t="s">
        <v>1144</v>
      </c>
      <c r="L114" s="136">
        <v>44778</v>
      </c>
      <c r="M114" s="136">
        <v>44778</v>
      </c>
      <c r="N114" s="136">
        <v>44824</v>
      </c>
    </row>
    <row r="115" spans="1:14" s="18" customFormat="1" ht="94.5" customHeight="1" x14ac:dyDescent="0.25">
      <c r="A115" s="61">
        <v>98</v>
      </c>
      <c r="B115" s="28" t="s">
        <v>1145</v>
      </c>
      <c r="C115" s="28" t="s">
        <v>892</v>
      </c>
      <c r="D115" s="36" t="s">
        <v>1146</v>
      </c>
      <c r="E115" s="22" t="s">
        <v>595</v>
      </c>
      <c r="F115" s="22" t="s">
        <v>649</v>
      </c>
      <c r="G115" s="23" t="s">
        <v>650</v>
      </c>
      <c r="H115" s="77">
        <v>19727823</v>
      </c>
      <c r="I115" s="131">
        <v>9863911</v>
      </c>
      <c r="J115" s="100">
        <f t="shared" si="1"/>
        <v>29591734</v>
      </c>
      <c r="K115" s="61" t="s">
        <v>1147</v>
      </c>
      <c r="L115" s="136">
        <v>44778</v>
      </c>
      <c r="M115" s="136">
        <v>44778</v>
      </c>
      <c r="N115" s="38" t="s">
        <v>1148</v>
      </c>
    </row>
    <row r="116" spans="1:14" s="18" customFormat="1" ht="72.75" customHeight="1" x14ac:dyDescent="0.25">
      <c r="A116" s="61">
        <v>99</v>
      </c>
      <c r="B116" s="28" t="s">
        <v>1149</v>
      </c>
      <c r="C116" s="28" t="s">
        <v>921</v>
      </c>
      <c r="D116" s="61"/>
      <c r="E116" s="28" t="s">
        <v>469</v>
      </c>
      <c r="F116" s="22" t="s">
        <v>470</v>
      </c>
      <c r="G116" s="90" t="s">
        <v>1150</v>
      </c>
      <c r="H116" s="100">
        <v>207831794</v>
      </c>
      <c r="I116" s="100"/>
      <c r="J116" s="100">
        <f t="shared" si="1"/>
        <v>207831794</v>
      </c>
      <c r="K116" s="61" t="s">
        <v>1021</v>
      </c>
      <c r="L116" s="136">
        <v>44778</v>
      </c>
      <c r="M116" s="136">
        <v>44778</v>
      </c>
      <c r="N116" s="136">
        <v>44819</v>
      </c>
    </row>
    <row r="117" spans="1:14" s="18" customFormat="1" ht="66" customHeight="1" x14ac:dyDescent="0.25">
      <c r="A117" s="61">
        <v>100</v>
      </c>
      <c r="B117" s="28" t="s">
        <v>1151</v>
      </c>
      <c r="C117" s="28" t="s">
        <v>911</v>
      </c>
      <c r="D117" s="61"/>
      <c r="E117" s="28" t="s">
        <v>1152</v>
      </c>
      <c r="F117" s="28">
        <v>37180235</v>
      </c>
      <c r="G117" s="90" t="s">
        <v>1153</v>
      </c>
      <c r="H117" s="100">
        <v>19080000</v>
      </c>
      <c r="I117" s="100"/>
      <c r="J117" s="100">
        <f t="shared" si="1"/>
        <v>19080000</v>
      </c>
      <c r="K117" s="61" t="s">
        <v>95</v>
      </c>
      <c r="L117" s="136">
        <v>44789</v>
      </c>
      <c r="M117" s="136">
        <v>44789</v>
      </c>
      <c r="N117" s="136">
        <v>44804</v>
      </c>
    </row>
    <row r="118" spans="1:14" s="18" customFormat="1" ht="67.5" customHeight="1" x14ac:dyDescent="0.25">
      <c r="A118" s="61">
        <v>101</v>
      </c>
      <c r="B118" s="28" t="s">
        <v>1154</v>
      </c>
      <c r="C118" s="28" t="s">
        <v>921</v>
      </c>
      <c r="D118" s="36" t="s">
        <v>1155</v>
      </c>
      <c r="E118" s="28" t="s">
        <v>469</v>
      </c>
      <c r="F118" s="22" t="s">
        <v>470</v>
      </c>
      <c r="G118" s="90" t="s">
        <v>1150</v>
      </c>
      <c r="H118" s="100">
        <v>1685718761.73</v>
      </c>
      <c r="I118" s="100">
        <f>183511400+137663040+481717424</f>
        <v>802891864</v>
      </c>
      <c r="J118" s="100">
        <f t="shared" si="1"/>
        <v>2488610625.73</v>
      </c>
      <c r="K118" s="90" t="s">
        <v>430</v>
      </c>
      <c r="L118" s="136">
        <v>44789</v>
      </c>
      <c r="M118" s="136">
        <v>44789</v>
      </c>
      <c r="N118" s="136">
        <v>44894</v>
      </c>
    </row>
    <row r="119" spans="1:14" s="18" customFormat="1" ht="100.5" customHeight="1" x14ac:dyDescent="0.25">
      <c r="A119" s="61">
        <v>102</v>
      </c>
      <c r="B119" s="28" t="s">
        <v>1156</v>
      </c>
      <c r="C119" s="28" t="s">
        <v>879</v>
      </c>
      <c r="D119" s="90" t="s">
        <v>1157</v>
      </c>
      <c r="E119" s="22" t="s">
        <v>819</v>
      </c>
      <c r="F119" s="29">
        <v>1065914315</v>
      </c>
      <c r="G119" s="90" t="s">
        <v>1158</v>
      </c>
      <c r="H119" s="100">
        <v>4500000</v>
      </c>
      <c r="I119" s="100">
        <v>3420000</v>
      </c>
      <c r="J119" s="100">
        <f t="shared" si="1"/>
        <v>7920000</v>
      </c>
      <c r="K119" s="90" t="s">
        <v>1159</v>
      </c>
      <c r="L119" s="136">
        <v>44795</v>
      </c>
      <c r="M119" s="136">
        <v>44795</v>
      </c>
      <c r="N119" s="136">
        <v>44926</v>
      </c>
    </row>
    <row r="120" spans="1:14" s="18" customFormat="1" ht="99.75" customHeight="1" x14ac:dyDescent="0.25">
      <c r="A120" s="61">
        <v>103</v>
      </c>
      <c r="B120" s="28" t="s">
        <v>1160</v>
      </c>
      <c r="C120" s="28" t="s">
        <v>892</v>
      </c>
      <c r="D120" s="36" t="s">
        <v>1161</v>
      </c>
      <c r="E120" s="22" t="s">
        <v>595</v>
      </c>
      <c r="F120" s="22" t="s">
        <v>649</v>
      </c>
      <c r="G120" s="23" t="s">
        <v>650</v>
      </c>
      <c r="H120" s="77">
        <v>19727823</v>
      </c>
      <c r="I120" s="100">
        <v>9863911</v>
      </c>
      <c r="J120" s="100">
        <f t="shared" si="1"/>
        <v>29591734</v>
      </c>
      <c r="K120" s="61" t="s">
        <v>1034</v>
      </c>
      <c r="L120" s="136">
        <v>44797</v>
      </c>
      <c r="M120" s="136">
        <v>44797</v>
      </c>
      <c r="N120" s="136">
        <v>44813</v>
      </c>
    </row>
    <row r="121" spans="1:14" s="18" customFormat="1" ht="61.5" customHeight="1" x14ac:dyDescent="0.25">
      <c r="A121" s="61">
        <v>104</v>
      </c>
      <c r="B121" s="28" t="s">
        <v>1162</v>
      </c>
      <c r="C121" s="28" t="s">
        <v>911</v>
      </c>
      <c r="D121" s="36" t="s">
        <v>1163</v>
      </c>
      <c r="E121" s="22" t="s">
        <v>977</v>
      </c>
      <c r="F121" s="28" t="s">
        <v>23</v>
      </c>
      <c r="G121" s="90" t="s">
        <v>1164</v>
      </c>
      <c r="H121" s="100">
        <v>75000000</v>
      </c>
      <c r="I121" s="100">
        <v>37500000</v>
      </c>
      <c r="J121" s="100">
        <f t="shared" si="1"/>
        <v>112500000</v>
      </c>
      <c r="K121" s="61" t="s">
        <v>810</v>
      </c>
      <c r="L121" s="136">
        <v>44804</v>
      </c>
      <c r="M121" s="136">
        <v>44809</v>
      </c>
      <c r="N121" s="136">
        <v>44838</v>
      </c>
    </row>
    <row r="122" spans="1:14" s="18" customFormat="1" ht="62.25" customHeight="1" x14ac:dyDescent="0.25">
      <c r="A122" s="61">
        <v>105</v>
      </c>
      <c r="B122" s="28" t="s">
        <v>1165</v>
      </c>
      <c r="C122" s="28" t="s">
        <v>911</v>
      </c>
      <c r="D122" s="36" t="s">
        <v>1163</v>
      </c>
      <c r="E122" s="22" t="s">
        <v>444</v>
      </c>
      <c r="F122" s="28" t="s">
        <v>19</v>
      </c>
      <c r="G122" s="90" t="s">
        <v>1166</v>
      </c>
      <c r="H122" s="100">
        <v>75000000</v>
      </c>
      <c r="I122" s="100">
        <v>37500000</v>
      </c>
      <c r="J122" s="100">
        <f t="shared" si="1"/>
        <v>112500000</v>
      </c>
      <c r="K122" s="61" t="s">
        <v>810</v>
      </c>
      <c r="L122" s="136">
        <v>44804</v>
      </c>
      <c r="M122" s="136">
        <v>44809</v>
      </c>
      <c r="N122" s="136">
        <v>44838</v>
      </c>
    </row>
    <row r="123" spans="1:14" s="18" customFormat="1" ht="66" customHeight="1" x14ac:dyDescent="0.25">
      <c r="A123" s="61">
        <v>106</v>
      </c>
      <c r="B123" s="28" t="s">
        <v>1167</v>
      </c>
      <c r="C123" s="28" t="s">
        <v>911</v>
      </c>
      <c r="D123" s="36" t="s">
        <v>1168</v>
      </c>
      <c r="E123" s="22" t="s">
        <v>993</v>
      </c>
      <c r="F123" s="28" t="s">
        <v>508</v>
      </c>
      <c r="G123" s="90" t="s">
        <v>1169</v>
      </c>
      <c r="H123" s="100">
        <v>19984800</v>
      </c>
      <c r="I123" s="100">
        <v>9992400</v>
      </c>
      <c r="J123" s="100">
        <f t="shared" si="1"/>
        <v>29977200</v>
      </c>
      <c r="K123" s="61" t="s">
        <v>182</v>
      </c>
      <c r="L123" s="136">
        <v>44809</v>
      </c>
      <c r="M123" s="136">
        <v>44809</v>
      </c>
      <c r="N123" s="136">
        <v>44870</v>
      </c>
    </row>
    <row r="124" spans="1:14" s="18" customFormat="1" ht="67.5" customHeight="1" x14ac:dyDescent="0.25">
      <c r="A124" s="61">
        <v>107</v>
      </c>
      <c r="B124" s="28" t="s">
        <v>1170</v>
      </c>
      <c r="C124" s="28" t="s">
        <v>892</v>
      </c>
      <c r="D124" s="61"/>
      <c r="E124" s="22" t="s">
        <v>993</v>
      </c>
      <c r="F124" s="28" t="s">
        <v>508</v>
      </c>
      <c r="G124" s="90" t="s">
        <v>1171</v>
      </c>
      <c r="H124" s="100">
        <v>19998000</v>
      </c>
      <c r="I124" s="100"/>
      <c r="J124" s="100">
        <f t="shared" si="1"/>
        <v>19998000</v>
      </c>
      <c r="K124" s="61" t="s">
        <v>182</v>
      </c>
      <c r="L124" s="136">
        <v>44809</v>
      </c>
      <c r="M124" s="136">
        <v>44809</v>
      </c>
      <c r="N124" s="136">
        <v>44870</v>
      </c>
    </row>
    <row r="125" spans="1:14" s="18" customFormat="1" ht="72.75" customHeight="1" x14ac:dyDescent="0.25">
      <c r="A125" s="61">
        <v>108</v>
      </c>
      <c r="B125" s="28" t="s">
        <v>1172</v>
      </c>
      <c r="C125" s="61" t="s">
        <v>911</v>
      </c>
      <c r="D125" s="61"/>
      <c r="E125" s="22" t="s">
        <v>993</v>
      </c>
      <c r="F125" s="28" t="s">
        <v>508</v>
      </c>
      <c r="G125" s="90" t="s">
        <v>1173</v>
      </c>
      <c r="H125" s="100">
        <v>9790000</v>
      </c>
      <c r="I125" s="100"/>
      <c r="J125" s="100">
        <f t="shared" si="1"/>
        <v>9790000</v>
      </c>
      <c r="K125" s="61" t="s">
        <v>810</v>
      </c>
      <c r="L125" s="136">
        <v>44810</v>
      </c>
      <c r="M125" s="136">
        <v>44810</v>
      </c>
      <c r="N125" s="136">
        <v>44840</v>
      </c>
    </row>
    <row r="126" spans="1:14" s="18" customFormat="1" ht="77.25" customHeight="1" x14ac:dyDescent="0.25">
      <c r="A126" s="61">
        <v>109</v>
      </c>
      <c r="B126" s="28" t="s">
        <v>1174</v>
      </c>
      <c r="C126" s="61" t="s">
        <v>911</v>
      </c>
      <c r="D126" s="61"/>
      <c r="E126" s="22" t="s">
        <v>1013</v>
      </c>
      <c r="F126" s="22" t="s">
        <v>1014</v>
      </c>
      <c r="G126" s="23" t="s">
        <v>1015</v>
      </c>
      <c r="H126" s="100">
        <v>20000000</v>
      </c>
      <c r="I126" s="100"/>
      <c r="J126" s="100">
        <f t="shared" si="1"/>
        <v>20000000</v>
      </c>
      <c r="K126" s="141" t="s">
        <v>29</v>
      </c>
      <c r="L126" s="79">
        <v>44812</v>
      </c>
      <c r="M126" s="136">
        <v>44812</v>
      </c>
      <c r="N126" s="136">
        <v>44903</v>
      </c>
    </row>
    <row r="127" spans="1:14" s="18" customFormat="1" ht="114.75" customHeight="1" x14ac:dyDescent="0.25">
      <c r="A127" s="61">
        <v>110</v>
      </c>
      <c r="B127" s="28" t="s">
        <v>1175</v>
      </c>
      <c r="C127" s="61" t="s">
        <v>892</v>
      </c>
      <c r="D127" s="36" t="s">
        <v>1176</v>
      </c>
      <c r="E127" s="22" t="s">
        <v>595</v>
      </c>
      <c r="F127" s="22" t="s">
        <v>649</v>
      </c>
      <c r="G127" s="23" t="s">
        <v>650</v>
      </c>
      <c r="H127" s="77">
        <v>19727823</v>
      </c>
      <c r="I127" s="100">
        <v>9863911</v>
      </c>
      <c r="J127" s="100">
        <f t="shared" si="1"/>
        <v>29591734</v>
      </c>
      <c r="K127" s="61" t="s">
        <v>1034</v>
      </c>
      <c r="L127" s="136">
        <v>44813</v>
      </c>
      <c r="M127" s="136">
        <v>44813</v>
      </c>
      <c r="N127" s="136">
        <v>44826</v>
      </c>
    </row>
    <row r="128" spans="1:14" s="18" customFormat="1" ht="80.25" customHeight="1" x14ac:dyDescent="0.25">
      <c r="A128" s="61">
        <v>111</v>
      </c>
      <c r="B128" s="28" t="s">
        <v>1177</v>
      </c>
      <c r="C128" s="61" t="s">
        <v>911</v>
      </c>
      <c r="D128" s="36" t="s">
        <v>1178</v>
      </c>
      <c r="E128" s="22" t="s">
        <v>1002</v>
      </c>
      <c r="F128" s="22">
        <v>77178481</v>
      </c>
      <c r="G128" s="23" t="s">
        <v>1003</v>
      </c>
      <c r="H128" s="100">
        <v>17000000</v>
      </c>
      <c r="I128" s="100">
        <v>8500000</v>
      </c>
      <c r="J128" s="100">
        <f t="shared" si="1"/>
        <v>25500000</v>
      </c>
      <c r="K128" s="61" t="s">
        <v>182</v>
      </c>
      <c r="L128" s="136">
        <v>44813</v>
      </c>
      <c r="M128" s="136">
        <v>44813</v>
      </c>
      <c r="N128" s="136">
        <v>44874</v>
      </c>
    </row>
    <row r="129" spans="1:14" s="18" customFormat="1" ht="87.75" customHeight="1" x14ac:dyDescent="0.25">
      <c r="A129" s="61">
        <v>112</v>
      </c>
      <c r="B129" s="28" t="s">
        <v>1179</v>
      </c>
      <c r="C129" s="61" t="s">
        <v>879</v>
      </c>
      <c r="D129" s="36" t="s">
        <v>1180</v>
      </c>
      <c r="E129" s="22" t="s">
        <v>1039</v>
      </c>
      <c r="F129" s="26" t="s">
        <v>1040</v>
      </c>
      <c r="G129" s="23" t="s">
        <v>707</v>
      </c>
      <c r="H129" s="100">
        <v>14603352</v>
      </c>
      <c r="I129" s="100">
        <v>7000000</v>
      </c>
      <c r="J129" s="100">
        <f t="shared" si="1"/>
        <v>21603352</v>
      </c>
      <c r="K129" s="61" t="s">
        <v>182</v>
      </c>
      <c r="L129" s="136">
        <v>44823</v>
      </c>
      <c r="M129" s="136">
        <v>44823</v>
      </c>
      <c r="N129" s="136">
        <v>44884</v>
      </c>
    </row>
    <row r="130" spans="1:14" s="18" customFormat="1" ht="67.5" customHeight="1" x14ac:dyDescent="0.25">
      <c r="A130" s="61">
        <v>113</v>
      </c>
      <c r="B130" s="28" t="s">
        <v>1181</v>
      </c>
      <c r="C130" s="61" t="s">
        <v>879</v>
      </c>
      <c r="D130" s="61"/>
      <c r="E130" s="22" t="s">
        <v>1182</v>
      </c>
      <c r="F130" s="28">
        <v>1143440289</v>
      </c>
      <c r="G130" s="23" t="s">
        <v>1183</v>
      </c>
      <c r="H130" s="100">
        <v>3600000</v>
      </c>
      <c r="I130" s="100"/>
      <c r="J130" s="100">
        <f t="shared" si="1"/>
        <v>3600000</v>
      </c>
      <c r="K130" s="61" t="s">
        <v>100</v>
      </c>
      <c r="L130" s="136">
        <v>44823</v>
      </c>
      <c r="M130" s="136">
        <v>44823</v>
      </c>
      <c r="N130" s="136">
        <v>44853</v>
      </c>
    </row>
    <row r="131" spans="1:14" s="18" customFormat="1" ht="141.75" x14ac:dyDescent="0.25">
      <c r="A131" s="61">
        <v>114</v>
      </c>
      <c r="B131" s="28" t="s">
        <v>1184</v>
      </c>
      <c r="C131" s="61" t="s">
        <v>879</v>
      </c>
      <c r="D131" s="36" t="s">
        <v>1185</v>
      </c>
      <c r="E131" s="22" t="s">
        <v>955</v>
      </c>
      <c r="F131" s="22" t="s">
        <v>692</v>
      </c>
      <c r="G131" s="23" t="s">
        <v>956</v>
      </c>
      <c r="H131" s="77">
        <v>9690000</v>
      </c>
      <c r="I131" s="100">
        <v>4845000</v>
      </c>
      <c r="J131" s="100">
        <f t="shared" si="1"/>
        <v>14535000</v>
      </c>
      <c r="K131" s="61" t="s">
        <v>799</v>
      </c>
      <c r="L131" s="136">
        <v>44825</v>
      </c>
      <c r="M131" s="136">
        <v>44825</v>
      </c>
      <c r="N131" s="136">
        <v>44871</v>
      </c>
    </row>
    <row r="132" spans="1:14" s="18" customFormat="1" ht="91.5" customHeight="1" x14ac:dyDescent="0.25">
      <c r="A132" s="61">
        <v>115</v>
      </c>
      <c r="B132" s="28" t="s">
        <v>1186</v>
      </c>
      <c r="C132" s="61" t="s">
        <v>885</v>
      </c>
      <c r="D132" s="61"/>
      <c r="E132" s="22" t="s">
        <v>363</v>
      </c>
      <c r="F132" s="28">
        <v>52428160</v>
      </c>
      <c r="G132" s="23" t="s">
        <v>952</v>
      </c>
      <c r="H132" s="100">
        <v>11700000</v>
      </c>
      <c r="I132" s="100"/>
      <c r="J132" s="100">
        <f t="shared" si="1"/>
        <v>11700000</v>
      </c>
      <c r="K132" s="61" t="s">
        <v>29</v>
      </c>
      <c r="L132" s="136">
        <v>44825</v>
      </c>
      <c r="M132" s="136">
        <v>44825</v>
      </c>
      <c r="N132" s="136">
        <v>44916</v>
      </c>
    </row>
    <row r="133" spans="1:14" s="18" customFormat="1" ht="69.75" customHeight="1" x14ac:dyDescent="0.25">
      <c r="A133" s="61">
        <v>116</v>
      </c>
      <c r="B133" s="28" t="s">
        <v>1187</v>
      </c>
      <c r="C133" s="61" t="s">
        <v>911</v>
      </c>
      <c r="D133" s="36" t="s">
        <v>1188</v>
      </c>
      <c r="E133" s="22" t="s">
        <v>511</v>
      </c>
      <c r="F133" s="22" t="s">
        <v>512</v>
      </c>
      <c r="G133" s="23" t="s">
        <v>933</v>
      </c>
      <c r="H133" s="77">
        <v>20000000</v>
      </c>
      <c r="I133" s="100">
        <v>10000000</v>
      </c>
      <c r="J133" s="100">
        <f t="shared" ref="J133:J197" si="2">+H133+I133</f>
        <v>30000000</v>
      </c>
      <c r="K133" s="61" t="s">
        <v>29</v>
      </c>
      <c r="L133" s="136">
        <v>44825</v>
      </c>
      <c r="M133" s="136">
        <v>44825</v>
      </c>
      <c r="N133" s="136">
        <v>44916</v>
      </c>
    </row>
    <row r="134" spans="1:14" s="18" customFormat="1" ht="81.75" customHeight="1" x14ac:dyDescent="0.25">
      <c r="A134" s="61">
        <v>117</v>
      </c>
      <c r="B134" s="28" t="s">
        <v>1189</v>
      </c>
      <c r="C134" s="61" t="s">
        <v>892</v>
      </c>
      <c r="D134" s="36" t="s">
        <v>1190</v>
      </c>
      <c r="E134" s="22" t="s">
        <v>1006</v>
      </c>
      <c r="F134" s="22" t="s">
        <v>1007</v>
      </c>
      <c r="G134" s="23" t="s">
        <v>1008</v>
      </c>
      <c r="H134" s="77">
        <v>20000000</v>
      </c>
      <c r="I134" s="100">
        <v>10000000</v>
      </c>
      <c r="J134" s="100">
        <f t="shared" si="2"/>
        <v>30000000</v>
      </c>
      <c r="K134" s="61" t="s">
        <v>29</v>
      </c>
      <c r="L134" s="136">
        <v>44825</v>
      </c>
      <c r="M134" s="136">
        <v>44825</v>
      </c>
      <c r="N134" s="136">
        <v>44916</v>
      </c>
    </row>
    <row r="135" spans="1:14" s="18" customFormat="1" ht="115.5" customHeight="1" x14ac:dyDescent="0.25">
      <c r="A135" s="61">
        <v>118</v>
      </c>
      <c r="B135" s="28" t="s">
        <v>1191</v>
      </c>
      <c r="C135" s="61" t="s">
        <v>892</v>
      </c>
      <c r="D135" s="36" t="s">
        <v>1192</v>
      </c>
      <c r="E135" s="22" t="s">
        <v>595</v>
      </c>
      <c r="F135" s="22" t="s">
        <v>649</v>
      </c>
      <c r="G135" s="23" t="s">
        <v>650</v>
      </c>
      <c r="H135" s="77">
        <v>19727823</v>
      </c>
      <c r="I135" s="100">
        <v>9863911</v>
      </c>
      <c r="J135" s="100">
        <f t="shared" si="2"/>
        <v>29591734</v>
      </c>
      <c r="K135" s="61" t="s">
        <v>1034</v>
      </c>
      <c r="L135" s="136">
        <v>44827</v>
      </c>
      <c r="M135" s="136">
        <v>44827</v>
      </c>
      <c r="N135" s="136">
        <v>44848</v>
      </c>
    </row>
    <row r="136" spans="1:14" s="18" customFormat="1" ht="137.25" customHeight="1" x14ac:dyDescent="0.25">
      <c r="A136" s="61">
        <v>119</v>
      </c>
      <c r="B136" s="28" t="s">
        <v>1193</v>
      </c>
      <c r="C136" s="61" t="s">
        <v>879</v>
      </c>
      <c r="D136" s="61"/>
      <c r="E136" s="22" t="s">
        <v>1194</v>
      </c>
      <c r="F136" s="28">
        <v>1065884948</v>
      </c>
      <c r="G136" s="90" t="s">
        <v>1195</v>
      </c>
      <c r="H136" s="100">
        <v>11100000</v>
      </c>
      <c r="I136" s="100"/>
      <c r="J136" s="100">
        <f t="shared" si="2"/>
        <v>11100000</v>
      </c>
      <c r="K136" s="61" t="s">
        <v>29</v>
      </c>
      <c r="L136" s="136">
        <v>44830</v>
      </c>
      <c r="M136" s="136">
        <v>44830</v>
      </c>
      <c r="N136" s="136">
        <v>44921</v>
      </c>
    </row>
    <row r="137" spans="1:14" s="18" customFormat="1" ht="128.25" customHeight="1" x14ac:dyDescent="0.25">
      <c r="A137" s="61">
        <v>120</v>
      </c>
      <c r="B137" s="28" t="s">
        <v>1196</v>
      </c>
      <c r="C137" s="61" t="s">
        <v>879</v>
      </c>
      <c r="D137" s="61"/>
      <c r="E137" s="151" t="s">
        <v>255</v>
      </c>
      <c r="F137" s="28">
        <v>1065898683</v>
      </c>
      <c r="G137" s="142" t="s">
        <v>1197</v>
      </c>
      <c r="H137" s="100">
        <v>8250000</v>
      </c>
      <c r="I137" s="100"/>
      <c r="J137" s="100">
        <f t="shared" si="2"/>
        <v>8250000</v>
      </c>
      <c r="K137" s="61" t="s">
        <v>29</v>
      </c>
      <c r="L137" s="136">
        <v>44830</v>
      </c>
      <c r="M137" s="136">
        <v>44830</v>
      </c>
      <c r="N137" s="136">
        <v>44921</v>
      </c>
    </row>
    <row r="138" spans="1:14" s="18" customFormat="1" ht="122.25" customHeight="1" x14ac:dyDescent="0.25">
      <c r="A138" s="61">
        <v>121</v>
      </c>
      <c r="B138" s="28" t="s">
        <v>1198</v>
      </c>
      <c r="C138" s="61" t="s">
        <v>879</v>
      </c>
      <c r="D138" s="61"/>
      <c r="E138" s="151" t="s">
        <v>1199</v>
      </c>
      <c r="F138" s="28">
        <v>1065902933</v>
      </c>
      <c r="G138" s="142" t="s">
        <v>1200</v>
      </c>
      <c r="H138" s="100">
        <v>8250000</v>
      </c>
      <c r="I138" s="100"/>
      <c r="J138" s="100">
        <f t="shared" si="2"/>
        <v>8250000</v>
      </c>
      <c r="K138" s="61" t="s">
        <v>29</v>
      </c>
      <c r="L138" s="136">
        <v>44830</v>
      </c>
      <c r="M138" s="136">
        <v>44830</v>
      </c>
      <c r="N138" s="136">
        <v>44921</v>
      </c>
    </row>
    <row r="139" spans="1:14" s="18" customFormat="1" ht="118.5" customHeight="1" x14ac:dyDescent="0.25">
      <c r="A139" s="61">
        <v>122</v>
      </c>
      <c r="B139" s="28" t="s">
        <v>1201</v>
      </c>
      <c r="C139" s="61" t="s">
        <v>879</v>
      </c>
      <c r="D139" s="61"/>
      <c r="E139" s="151" t="s">
        <v>1202</v>
      </c>
      <c r="F139" s="28">
        <v>1065907997</v>
      </c>
      <c r="G139" s="142" t="s">
        <v>1197</v>
      </c>
      <c r="H139" s="100">
        <v>8250000</v>
      </c>
      <c r="I139" s="100"/>
      <c r="J139" s="100">
        <f t="shared" si="2"/>
        <v>8250000</v>
      </c>
      <c r="K139" s="61" t="s">
        <v>29</v>
      </c>
      <c r="L139" s="136">
        <v>44830</v>
      </c>
      <c r="M139" s="136">
        <v>44830</v>
      </c>
      <c r="N139" s="136">
        <v>44921</v>
      </c>
    </row>
    <row r="140" spans="1:14" s="18" customFormat="1" ht="117" customHeight="1" x14ac:dyDescent="0.25">
      <c r="A140" s="61">
        <v>123</v>
      </c>
      <c r="B140" s="28" t="s">
        <v>1203</v>
      </c>
      <c r="C140" s="61" t="s">
        <v>879</v>
      </c>
      <c r="D140" s="61"/>
      <c r="E140" s="151" t="s">
        <v>1204</v>
      </c>
      <c r="F140" s="28">
        <v>1098794251</v>
      </c>
      <c r="G140" s="142" t="s">
        <v>1205</v>
      </c>
      <c r="H140" s="100">
        <v>8250000</v>
      </c>
      <c r="I140" s="100"/>
      <c r="J140" s="100">
        <f t="shared" si="2"/>
        <v>8250000</v>
      </c>
      <c r="K140" s="61" t="s">
        <v>29</v>
      </c>
      <c r="L140" s="136">
        <v>44830</v>
      </c>
      <c r="M140" s="136">
        <v>44830</v>
      </c>
      <c r="N140" s="136">
        <v>44921</v>
      </c>
    </row>
    <row r="141" spans="1:14" s="18" customFormat="1" ht="135" customHeight="1" x14ac:dyDescent="0.25">
      <c r="A141" s="61">
        <v>124</v>
      </c>
      <c r="B141" s="28" t="s">
        <v>1206</v>
      </c>
      <c r="C141" s="61" t="s">
        <v>879</v>
      </c>
      <c r="D141" s="61"/>
      <c r="E141" s="151" t="s">
        <v>1207</v>
      </c>
      <c r="F141" s="28">
        <v>49662198</v>
      </c>
      <c r="G141" s="142" t="s">
        <v>1205</v>
      </c>
      <c r="H141" s="100">
        <v>8250000</v>
      </c>
      <c r="I141" s="100"/>
      <c r="J141" s="100">
        <f t="shared" si="2"/>
        <v>8250000</v>
      </c>
      <c r="K141" s="61" t="s">
        <v>29</v>
      </c>
      <c r="L141" s="136">
        <v>44830</v>
      </c>
      <c r="M141" s="136">
        <v>44830</v>
      </c>
      <c r="N141" s="136">
        <v>44921</v>
      </c>
    </row>
    <row r="142" spans="1:14" s="18" customFormat="1" ht="136.5" customHeight="1" x14ac:dyDescent="0.25">
      <c r="A142" s="61">
        <v>125</v>
      </c>
      <c r="B142" s="28" t="s">
        <v>1208</v>
      </c>
      <c r="C142" s="61" t="s">
        <v>885</v>
      </c>
      <c r="D142" s="61"/>
      <c r="E142" s="151" t="s">
        <v>1209</v>
      </c>
      <c r="F142" s="28">
        <v>1003251188</v>
      </c>
      <c r="G142" s="142" t="s">
        <v>1210</v>
      </c>
      <c r="H142" s="100">
        <v>6450000</v>
      </c>
      <c r="I142" s="100"/>
      <c r="J142" s="100">
        <f t="shared" si="2"/>
        <v>6450000</v>
      </c>
      <c r="K142" s="61" t="s">
        <v>29</v>
      </c>
      <c r="L142" s="136">
        <v>44830</v>
      </c>
      <c r="M142" s="136">
        <v>44830</v>
      </c>
      <c r="N142" s="136">
        <v>44921</v>
      </c>
    </row>
    <row r="143" spans="1:14" s="18" customFormat="1" ht="120" customHeight="1" x14ac:dyDescent="0.25">
      <c r="A143" s="61">
        <v>126</v>
      </c>
      <c r="B143" s="28" t="s">
        <v>1211</v>
      </c>
      <c r="C143" s="61" t="s">
        <v>879</v>
      </c>
      <c r="D143" s="61"/>
      <c r="E143" s="151" t="s">
        <v>1212</v>
      </c>
      <c r="F143" s="28">
        <v>1121332813</v>
      </c>
      <c r="G143" s="142" t="s">
        <v>1213</v>
      </c>
      <c r="H143" s="100">
        <v>8250000</v>
      </c>
      <c r="I143" s="100"/>
      <c r="J143" s="100">
        <f t="shared" si="2"/>
        <v>8250000</v>
      </c>
      <c r="K143" s="61" t="s">
        <v>29</v>
      </c>
      <c r="L143" s="136">
        <v>44830</v>
      </c>
      <c r="M143" s="136">
        <v>44830</v>
      </c>
      <c r="N143" s="136">
        <v>44921</v>
      </c>
    </row>
    <row r="144" spans="1:14" s="18" customFormat="1" ht="35.25" customHeight="1" x14ac:dyDescent="0.25">
      <c r="A144" s="61"/>
      <c r="B144" s="28" t="s">
        <v>1214</v>
      </c>
      <c r="C144" s="159" t="s">
        <v>1136</v>
      </c>
      <c r="D144" s="160"/>
      <c r="E144" s="160"/>
      <c r="F144" s="160"/>
      <c r="G144" s="160"/>
      <c r="H144" s="160"/>
      <c r="I144" s="160"/>
      <c r="J144" s="160"/>
      <c r="K144" s="160"/>
      <c r="L144" s="160"/>
      <c r="M144" s="160"/>
      <c r="N144" s="160"/>
    </row>
    <row r="145" spans="1:14" s="18" customFormat="1" ht="128.25" customHeight="1" x14ac:dyDescent="0.25">
      <c r="A145" s="61">
        <v>127</v>
      </c>
      <c r="B145" s="28" t="s">
        <v>1215</v>
      </c>
      <c r="C145" s="61" t="s">
        <v>885</v>
      </c>
      <c r="D145" s="61"/>
      <c r="E145" s="151" t="s">
        <v>1216</v>
      </c>
      <c r="F145" s="28">
        <v>37170528</v>
      </c>
      <c r="G145" s="142" t="s">
        <v>1217</v>
      </c>
      <c r="H145" s="108">
        <v>5250000</v>
      </c>
      <c r="I145" s="108"/>
      <c r="J145" s="108">
        <f t="shared" si="2"/>
        <v>5250000</v>
      </c>
      <c r="K145" s="61" t="s">
        <v>29</v>
      </c>
      <c r="L145" s="136">
        <v>44830</v>
      </c>
      <c r="M145" s="136">
        <v>44830</v>
      </c>
      <c r="N145" s="136">
        <v>44921</v>
      </c>
    </row>
    <row r="146" spans="1:14" s="18" customFormat="1" ht="130.5" customHeight="1" x14ac:dyDescent="0.25">
      <c r="A146" s="61">
        <v>128</v>
      </c>
      <c r="B146" s="28" t="s">
        <v>1218</v>
      </c>
      <c r="C146" s="61" t="s">
        <v>885</v>
      </c>
      <c r="D146" s="61"/>
      <c r="E146" s="22" t="s">
        <v>1219</v>
      </c>
      <c r="F146" s="28">
        <v>49662585</v>
      </c>
      <c r="G146" s="142" t="s">
        <v>1220</v>
      </c>
      <c r="H146" s="108">
        <v>5250000</v>
      </c>
      <c r="I146" s="108"/>
      <c r="J146" s="108">
        <f t="shared" si="2"/>
        <v>5250000</v>
      </c>
      <c r="K146" s="61" t="s">
        <v>29</v>
      </c>
      <c r="L146" s="136">
        <v>44830</v>
      </c>
      <c r="M146" s="136">
        <v>44830</v>
      </c>
      <c r="N146" s="136">
        <v>44921</v>
      </c>
    </row>
    <row r="147" spans="1:14" s="18" customFormat="1" ht="122.25" customHeight="1" x14ac:dyDescent="0.25">
      <c r="A147" s="61">
        <v>129</v>
      </c>
      <c r="B147" s="28" t="s">
        <v>1221</v>
      </c>
      <c r="C147" s="61" t="s">
        <v>879</v>
      </c>
      <c r="D147" s="61"/>
      <c r="E147" s="151" t="s">
        <v>1222</v>
      </c>
      <c r="F147" s="28">
        <v>1098785367</v>
      </c>
      <c r="G147" s="142" t="s">
        <v>1223</v>
      </c>
      <c r="H147" s="108">
        <v>8250000</v>
      </c>
      <c r="I147" s="108"/>
      <c r="J147" s="108">
        <f t="shared" si="2"/>
        <v>8250000</v>
      </c>
      <c r="K147" s="61" t="s">
        <v>29</v>
      </c>
      <c r="L147" s="136">
        <v>44830</v>
      </c>
      <c r="M147" s="136">
        <v>44830</v>
      </c>
      <c r="N147" s="136">
        <v>44921</v>
      </c>
    </row>
    <row r="148" spans="1:14" s="18" customFormat="1" ht="120.75" customHeight="1" x14ac:dyDescent="0.25">
      <c r="A148" s="61">
        <v>130</v>
      </c>
      <c r="B148" s="28" t="s">
        <v>1224</v>
      </c>
      <c r="C148" s="61" t="s">
        <v>879</v>
      </c>
      <c r="D148" s="61"/>
      <c r="E148" s="151" t="s">
        <v>1225</v>
      </c>
      <c r="F148" s="28">
        <v>1064786255</v>
      </c>
      <c r="G148" s="142" t="s">
        <v>1223</v>
      </c>
      <c r="H148" s="108">
        <v>8250000</v>
      </c>
      <c r="I148" s="108"/>
      <c r="J148" s="108">
        <f t="shared" si="2"/>
        <v>8250000</v>
      </c>
      <c r="K148" s="61" t="s">
        <v>29</v>
      </c>
      <c r="L148" s="136">
        <v>44830</v>
      </c>
      <c r="M148" s="136">
        <v>44830</v>
      </c>
      <c r="N148" s="136">
        <v>44921</v>
      </c>
    </row>
    <row r="149" spans="1:14" s="18" customFormat="1" ht="114.75" customHeight="1" x14ac:dyDescent="0.25">
      <c r="A149" s="61">
        <v>131</v>
      </c>
      <c r="B149" s="28" t="s">
        <v>1226</v>
      </c>
      <c r="C149" s="61" t="s">
        <v>879</v>
      </c>
      <c r="D149" s="61"/>
      <c r="E149" s="22" t="s">
        <v>1227</v>
      </c>
      <c r="F149" s="28">
        <v>1065598034</v>
      </c>
      <c r="G149" s="142" t="s">
        <v>1228</v>
      </c>
      <c r="H149" s="108">
        <v>8250000</v>
      </c>
      <c r="I149" s="108"/>
      <c r="J149" s="108">
        <f t="shared" si="2"/>
        <v>8250000</v>
      </c>
      <c r="K149" s="61" t="s">
        <v>29</v>
      </c>
      <c r="L149" s="136">
        <v>44830</v>
      </c>
      <c r="M149" s="136">
        <v>44830</v>
      </c>
      <c r="N149" s="136">
        <v>44921</v>
      </c>
    </row>
    <row r="150" spans="1:14" s="18" customFormat="1" ht="133.5" customHeight="1" x14ac:dyDescent="0.25">
      <c r="A150" s="61">
        <v>132</v>
      </c>
      <c r="B150" s="28" t="s">
        <v>1229</v>
      </c>
      <c r="C150" s="61" t="s">
        <v>885</v>
      </c>
      <c r="D150" s="61"/>
      <c r="E150" s="151" t="s">
        <v>1230</v>
      </c>
      <c r="F150" s="28">
        <v>26766369</v>
      </c>
      <c r="G150" s="142" t="s">
        <v>1231</v>
      </c>
      <c r="H150" s="108">
        <v>5250000</v>
      </c>
      <c r="I150" s="108"/>
      <c r="J150" s="108">
        <f t="shared" si="2"/>
        <v>5250000</v>
      </c>
      <c r="K150" s="61" t="s">
        <v>29</v>
      </c>
      <c r="L150" s="136">
        <v>44830</v>
      </c>
      <c r="M150" s="136">
        <v>44830</v>
      </c>
      <c r="N150" s="136">
        <v>44921</v>
      </c>
    </row>
    <row r="151" spans="1:14" s="18" customFormat="1" ht="126" customHeight="1" x14ac:dyDescent="0.25">
      <c r="A151" s="61">
        <v>133</v>
      </c>
      <c r="B151" s="28" t="s">
        <v>1232</v>
      </c>
      <c r="C151" s="61" t="s">
        <v>879</v>
      </c>
      <c r="D151" s="61"/>
      <c r="E151" s="22" t="s">
        <v>1233</v>
      </c>
      <c r="F151" s="28">
        <v>1091668410</v>
      </c>
      <c r="G151" s="142" t="s">
        <v>1234</v>
      </c>
      <c r="H151" s="108">
        <v>8250000</v>
      </c>
      <c r="I151" s="108"/>
      <c r="J151" s="108">
        <f t="shared" si="2"/>
        <v>8250000</v>
      </c>
      <c r="K151" s="61" t="s">
        <v>29</v>
      </c>
      <c r="L151" s="136">
        <v>44830</v>
      </c>
      <c r="M151" s="136">
        <v>44830</v>
      </c>
      <c r="N151" s="136">
        <v>44921</v>
      </c>
    </row>
    <row r="152" spans="1:14" s="18" customFormat="1" ht="131.25" customHeight="1" x14ac:dyDescent="0.25">
      <c r="A152" s="61">
        <v>134</v>
      </c>
      <c r="B152" s="28" t="s">
        <v>1235</v>
      </c>
      <c r="C152" s="61" t="s">
        <v>885</v>
      </c>
      <c r="D152" s="61"/>
      <c r="E152" s="151" t="s">
        <v>1236</v>
      </c>
      <c r="F152" s="28">
        <v>1065867733</v>
      </c>
      <c r="G152" s="142" t="s">
        <v>1237</v>
      </c>
      <c r="H152" s="108">
        <v>5250000</v>
      </c>
      <c r="I152" s="108"/>
      <c r="J152" s="108">
        <f t="shared" si="2"/>
        <v>5250000</v>
      </c>
      <c r="K152" s="61" t="s">
        <v>29</v>
      </c>
      <c r="L152" s="136">
        <v>44830</v>
      </c>
      <c r="M152" s="136">
        <v>44830</v>
      </c>
      <c r="N152" s="136">
        <v>44921</v>
      </c>
    </row>
    <row r="153" spans="1:14" s="18" customFormat="1" ht="128.25" customHeight="1" x14ac:dyDescent="0.25">
      <c r="A153" s="61">
        <v>135</v>
      </c>
      <c r="B153" s="28" t="s">
        <v>1238</v>
      </c>
      <c r="C153" s="61" t="s">
        <v>885</v>
      </c>
      <c r="D153" s="61"/>
      <c r="E153" s="22" t="s">
        <v>1239</v>
      </c>
      <c r="F153" s="28">
        <v>1065563501</v>
      </c>
      <c r="G153" s="142" t="s">
        <v>1240</v>
      </c>
      <c r="H153" s="108">
        <v>6450000</v>
      </c>
      <c r="I153" s="108"/>
      <c r="J153" s="108">
        <f t="shared" si="2"/>
        <v>6450000</v>
      </c>
      <c r="K153" s="61" t="s">
        <v>29</v>
      </c>
      <c r="L153" s="136">
        <v>44830</v>
      </c>
      <c r="M153" s="136">
        <v>44830</v>
      </c>
      <c r="N153" s="136">
        <v>44921</v>
      </c>
    </row>
    <row r="154" spans="1:14" s="18" customFormat="1" ht="113.25" customHeight="1" x14ac:dyDescent="0.25">
      <c r="A154" s="61">
        <v>136</v>
      </c>
      <c r="B154" s="28" t="s">
        <v>1241</v>
      </c>
      <c r="C154" s="61" t="s">
        <v>879</v>
      </c>
      <c r="D154" s="61"/>
      <c r="E154" s="151" t="s">
        <v>1242</v>
      </c>
      <c r="F154" s="28">
        <v>22518429</v>
      </c>
      <c r="G154" s="142" t="s">
        <v>1243</v>
      </c>
      <c r="H154" s="108">
        <v>8250000</v>
      </c>
      <c r="I154" s="108"/>
      <c r="J154" s="108">
        <f t="shared" si="2"/>
        <v>8250000</v>
      </c>
      <c r="K154" s="61" t="s">
        <v>29</v>
      </c>
      <c r="L154" s="136">
        <v>44830</v>
      </c>
      <c r="M154" s="136">
        <v>44830</v>
      </c>
      <c r="N154" s="136">
        <v>44921</v>
      </c>
    </row>
    <row r="155" spans="1:14" s="18" customFormat="1" ht="120.75" customHeight="1" x14ac:dyDescent="0.25">
      <c r="A155" s="61">
        <v>137</v>
      </c>
      <c r="B155" s="28" t="s">
        <v>1244</v>
      </c>
      <c r="C155" s="61" t="s">
        <v>879</v>
      </c>
      <c r="D155" s="61"/>
      <c r="E155" s="151" t="s">
        <v>1245</v>
      </c>
      <c r="F155" s="28">
        <v>36552983</v>
      </c>
      <c r="G155" s="142" t="s">
        <v>1243</v>
      </c>
      <c r="H155" s="108">
        <v>8250000</v>
      </c>
      <c r="I155" s="108"/>
      <c r="J155" s="108">
        <f t="shared" si="2"/>
        <v>8250000</v>
      </c>
      <c r="K155" s="61" t="s">
        <v>29</v>
      </c>
      <c r="L155" s="136">
        <v>44830</v>
      </c>
      <c r="M155" s="136">
        <v>44830</v>
      </c>
      <c r="N155" s="136">
        <v>44921</v>
      </c>
    </row>
    <row r="156" spans="1:14" s="18" customFormat="1" ht="129.75" customHeight="1" x14ac:dyDescent="0.25">
      <c r="A156" s="61">
        <v>138</v>
      </c>
      <c r="B156" s="28" t="s">
        <v>1246</v>
      </c>
      <c r="C156" s="61" t="s">
        <v>879</v>
      </c>
      <c r="D156" s="61"/>
      <c r="E156" s="151" t="s">
        <v>1247</v>
      </c>
      <c r="F156" s="28">
        <v>1065867688</v>
      </c>
      <c r="G156" s="142" t="s">
        <v>1248</v>
      </c>
      <c r="H156" s="108">
        <v>8250000</v>
      </c>
      <c r="I156" s="108"/>
      <c r="J156" s="108">
        <f t="shared" si="2"/>
        <v>8250000</v>
      </c>
      <c r="K156" s="61" t="s">
        <v>29</v>
      </c>
      <c r="L156" s="136">
        <v>44830</v>
      </c>
      <c r="M156" s="136">
        <v>44830</v>
      </c>
      <c r="N156" s="136">
        <v>44921</v>
      </c>
    </row>
    <row r="157" spans="1:14" s="18" customFormat="1" ht="132" customHeight="1" x14ac:dyDescent="0.25">
      <c r="A157" s="61">
        <v>139</v>
      </c>
      <c r="B157" s="28" t="s">
        <v>1249</v>
      </c>
      <c r="C157" s="61" t="s">
        <v>885</v>
      </c>
      <c r="D157" s="61"/>
      <c r="E157" s="151" t="s">
        <v>1250</v>
      </c>
      <c r="F157" s="28">
        <v>1065888994</v>
      </c>
      <c r="G157" s="142" t="s">
        <v>1251</v>
      </c>
      <c r="H157" s="108">
        <v>6450000</v>
      </c>
      <c r="I157" s="108"/>
      <c r="J157" s="108">
        <f t="shared" si="2"/>
        <v>6450000</v>
      </c>
      <c r="K157" s="61" t="s">
        <v>29</v>
      </c>
      <c r="L157" s="136">
        <v>44830</v>
      </c>
      <c r="M157" s="136">
        <v>44830</v>
      </c>
      <c r="N157" s="136">
        <v>44921</v>
      </c>
    </row>
    <row r="158" spans="1:14" s="18" customFormat="1" ht="139.5" customHeight="1" x14ac:dyDescent="0.25">
      <c r="A158" s="61">
        <v>140</v>
      </c>
      <c r="B158" s="28" t="s">
        <v>1252</v>
      </c>
      <c r="C158" s="61" t="s">
        <v>885</v>
      </c>
      <c r="D158" s="61"/>
      <c r="E158" s="151" t="s">
        <v>1253</v>
      </c>
      <c r="F158" s="28">
        <v>49666369</v>
      </c>
      <c r="G158" s="142" t="s">
        <v>1254</v>
      </c>
      <c r="H158" s="108">
        <v>5250000</v>
      </c>
      <c r="I158" s="108"/>
      <c r="J158" s="108">
        <f t="shared" si="2"/>
        <v>5250000</v>
      </c>
      <c r="K158" s="61" t="s">
        <v>29</v>
      </c>
      <c r="L158" s="136">
        <v>44830</v>
      </c>
      <c r="M158" s="136">
        <v>44830</v>
      </c>
      <c r="N158" s="136">
        <v>44921</v>
      </c>
    </row>
    <row r="159" spans="1:14" s="18" customFormat="1" ht="134.25" customHeight="1" x14ac:dyDescent="0.25">
      <c r="A159" s="61">
        <v>141</v>
      </c>
      <c r="B159" s="28" t="s">
        <v>1255</v>
      </c>
      <c r="C159" s="61" t="s">
        <v>885</v>
      </c>
      <c r="D159" s="61"/>
      <c r="E159" s="151" t="s">
        <v>1256</v>
      </c>
      <c r="F159" s="28">
        <v>45775038</v>
      </c>
      <c r="G159" s="142" t="s">
        <v>1254</v>
      </c>
      <c r="H159" s="108">
        <v>5250000</v>
      </c>
      <c r="I159" s="108"/>
      <c r="J159" s="108">
        <f t="shared" si="2"/>
        <v>5250000</v>
      </c>
      <c r="K159" s="61" t="s">
        <v>29</v>
      </c>
      <c r="L159" s="136">
        <v>44830</v>
      </c>
      <c r="M159" s="136">
        <v>44830</v>
      </c>
      <c r="N159" s="136">
        <v>44921</v>
      </c>
    </row>
    <row r="160" spans="1:14" s="18" customFormat="1" ht="132" customHeight="1" x14ac:dyDescent="0.25">
      <c r="A160" s="61">
        <v>142</v>
      </c>
      <c r="B160" s="28" t="s">
        <v>1257</v>
      </c>
      <c r="C160" s="61" t="s">
        <v>885</v>
      </c>
      <c r="D160" s="61"/>
      <c r="E160" s="151" t="s">
        <v>1258</v>
      </c>
      <c r="F160" s="28">
        <v>49554583</v>
      </c>
      <c r="G160" s="142" t="s">
        <v>1254</v>
      </c>
      <c r="H160" s="108">
        <v>5250000</v>
      </c>
      <c r="I160" s="108"/>
      <c r="J160" s="108">
        <f t="shared" si="2"/>
        <v>5250000</v>
      </c>
      <c r="K160" s="61" t="s">
        <v>29</v>
      </c>
      <c r="L160" s="136">
        <v>44830</v>
      </c>
      <c r="M160" s="136">
        <v>44830</v>
      </c>
      <c r="N160" s="136">
        <v>44921</v>
      </c>
    </row>
    <row r="161" spans="1:17" s="18" customFormat="1" ht="141.75" customHeight="1" x14ac:dyDescent="0.25">
      <c r="A161" s="61">
        <v>143</v>
      </c>
      <c r="B161" s="28" t="s">
        <v>1259</v>
      </c>
      <c r="C161" s="61" t="s">
        <v>885</v>
      </c>
      <c r="D161" s="61"/>
      <c r="E161" s="151" t="s">
        <v>1260</v>
      </c>
      <c r="F161" s="28">
        <v>77181090</v>
      </c>
      <c r="G161" s="142" t="s">
        <v>1254</v>
      </c>
      <c r="H161" s="108">
        <v>5250000</v>
      </c>
      <c r="I161" s="108"/>
      <c r="J161" s="108">
        <f t="shared" si="2"/>
        <v>5250000</v>
      </c>
      <c r="K161" s="61" t="s">
        <v>29</v>
      </c>
      <c r="L161" s="136">
        <v>44830</v>
      </c>
      <c r="M161" s="136">
        <v>44830</v>
      </c>
      <c r="N161" s="136">
        <v>44921</v>
      </c>
    </row>
    <row r="162" spans="1:17" s="18" customFormat="1" ht="119.25" customHeight="1" x14ac:dyDescent="0.25">
      <c r="A162" s="61">
        <v>144</v>
      </c>
      <c r="B162" s="28" t="s">
        <v>1261</v>
      </c>
      <c r="C162" s="61" t="s">
        <v>879</v>
      </c>
      <c r="D162" s="61"/>
      <c r="E162" s="151" t="s">
        <v>1262</v>
      </c>
      <c r="F162" s="28">
        <v>1065901620</v>
      </c>
      <c r="G162" s="142" t="s">
        <v>1263</v>
      </c>
      <c r="H162" s="108">
        <v>8250000</v>
      </c>
      <c r="I162" s="108"/>
      <c r="J162" s="108">
        <f t="shared" si="2"/>
        <v>8250000</v>
      </c>
      <c r="K162" s="61" t="s">
        <v>29</v>
      </c>
      <c r="L162" s="136">
        <v>44830</v>
      </c>
      <c r="M162" s="136">
        <v>44830</v>
      </c>
      <c r="N162" s="136">
        <v>44921</v>
      </c>
    </row>
    <row r="163" spans="1:17" s="18" customFormat="1" ht="115.5" customHeight="1" x14ac:dyDescent="0.25">
      <c r="A163" s="61">
        <v>145</v>
      </c>
      <c r="B163" s="28" t="s">
        <v>1264</v>
      </c>
      <c r="C163" s="61" t="s">
        <v>879</v>
      </c>
      <c r="D163" s="61"/>
      <c r="E163" s="151" t="s">
        <v>1265</v>
      </c>
      <c r="F163" s="28">
        <v>1062879823</v>
      </c>
      <c r="G163" s="142" t="s">
        <v>1263</v>
      </c>
      <c r="H163" s="108">
        <v>8250000</v>
      </c>
      <c r="I163" s="108"/>
      <c r="J163" s="108">
        <f t="shared" si="2"/>
        <v>8250000</v>
      </c>
      <c r="K163" s="61" t="s">
        <v>29</v>
      </c>
      <c r="L163" s="136">
        <v>44830</v>
      </c>
      <c r="M163" s="136">
        <v>44830</v>
      </c>
      <c r="N163" s="136">
        <v>44921</v>
      </c>
    </row>
    <row r="164" spans="1:17" s="18" customFormat="1" ht="113.25" customHeight="1" x14ac:dyDescent="0.25">
      <c r="A164" s="61">
        <v>146</v>
      </c>
      <c r="B164" s="28" t="s">
        <v>1266</v>
      </c>
      <c r="C164" s="61" t="s">
        <v>879</v>
      </c>
      <c r="D164" s="61"/>
      <c r="E164" s="151" t="s">
        <v>1267</v>
      </c>
      <c r="F164" s="28">
        <v>1065885380</v>
      </c>
      <c r="G164" s="142" t="s">
        <v>1263</v>
      </c>
      <c r="H164" s="108">
        <v>8250000</v>
      </c>
      <c r="I164" s="108"/>
      <c r="J164" s="108">
        <f t="shared" si="2"/>
        <v>8250000</v>
      </c>
      <c r="K164" s="61" t="s">
        <v>29</v>
      </c>
      <c r="L164" s="136">
        <v>44830</v>
      </c>
      <c r="M164" s="136">
        <v>44830</v>
      </c>
      <c r="N164" s="136">
        <v>44921</v>
      </c>
    </row>
    <row r="165" spans="1:17" s="18" customFormat="1" ht="118.5" customHeight="1" x14ac:dyDescent="0.25">
      <c r="A165" s="61">
        <v>147</v>
      </c>
      <c r="B165" s="28" t="s">
        <v>1268</v>
      </c>
      <c r="C165" s="61" t="s">
        <v>879</v>
      </c>
      <c r="D165" s="61"/>
      <c r="E165" s="151" t="s">
        <v>1269</v>
      </c>
      <c r="F165" s="28">
        <v>1065881169</v>
      </c>
      <c r="G165" s="142" t="s">
        <v>1263</v>
      </c>
      <c r="H165" s="108">
        <v>8250000</v>
      </c>
      <c r="I165" s="108"/>
      <c r="J165" s="108">
        <f t="shared" si="2"/>
        <v>8250000</v>
      </c>
      <c r="K165" s="61" t="s">
        <v>29</v>
      </c>
      <c r="L165" s="136">
        <v>44830</v>
      </c>
      <c r="M165" s="136">
        <v>44830</v>
      </c>
      <c r="N165" s="136">
        <v>44921</v>
      </c>
    </row>
    <row r="166" spans="1:17" s="18" customFormat="1" ht="123.75" customHeight="1" x14ac:dyDescent="0.25">
      <c r="A166" s="61">
        <v>148</v>
      </c>
      <c r="B166" s="28" t="s">
        <v>1270</v>
      </c>
      <c r="C166" s="61" t="s">
        <v>879</v>
      </c>
      <c r="D166" s="61"/>
      <c r="E166" s="151" t="s">
        <v>1271</v>
      </c>
      <c r="F166" s="28">
        <v>49662020</v>
      </c>
      <c r="G166" s="142" t="s">
        <v>1263</v>
      </c>
      <c r="H166" s="108">
        <v>8250000</v>
      </c>
      <c r="I166" s="108"/>
      <c r="J166" s="108">
        <f t="shared" si="2"/>
        <v>8250000</v>
      </c>
      <c r="K166" s="61" t="s">
        <v>29</v>
      </c>
      <c r="L166" s="136">
        <v>44830</v>
      </c>
      <c r="M166" s="136">
        <v>44830</v>
      </c>
      <c r="N166" s="136">
        <v>44921</v>
      </c>
    </row>
    <row r="167" spans="1:17" s="18" customFormat="1" ht="134.25" customHeight="1" x14ac:dyDescent="0.25">
      <c r="A167" s="61">
        <v>149</v>
      </c>
      <c r="B167" s="28" t="s">
        <v>1272</v>
      </c>
      <c r="C167" s="61" t="s">
        <v>879</v>
      </c>
      <c r="D167" s="61"/>
      <c r="E167" s="151" t="s">
        <v>1273</v>
      </c>
      <c r="F167" s="28">
        <v>1065875166</v>
      </c>
      <c r="G167" s="142" t="s">
        <v>1274</v>
      </c>
      <c r="H167" s="108">
        <v>8250000</v>
      </c>
      <c r="I167" s="108"/>
      <c r="J167" s="108">
        <f t="shared" si="2"/>
        <v>8250000</v>
      </c>
      <c r="K167" s="61" t="s">
        <v>29</v>
      </c>
      <c r="L167" s="136">
        <v>44830</v>
      </c>
      <c r="M167" s="136">
        <v>44830</v>
      </c>
      <c r="N167" s="136">
        <v>44921</v>
      </c>
    </row>
    <row r="168" spans="1:17" s="18" customFormat="1" ht="122.25" customHeight="1" x14ac:dyDescent="0.25">
      <c r="A168" s="61">
        <v>150</v>
      </c>
      <c r="B168" s="28" t="s">
        <v>1275</v>
      </c>
      <c r="C168" s="61" t="s">
        <v>879</v>
      </c>
      <c r="D168" s="61"/>
      <c r="E168" s="151" t="s">
        <v>1276</v>
      </c>
      <c r="F168" s="28">
        <v>1065904340</v>
      </c>
      <c r="G168" s="142" t="s">
        <v>1263</v>
      </c>
      <c r="H168" s="108">
        <v>8250000</v>
      </c>
      <c r="I168" s="108"/>
      <c r="J168" s="108">
        <f t="shared" si="2"/>
        <v>8250000</v>
      </c>
      <c r="K168" s="61" t="s">
        <v>29</v>
      </c>
      <c r="L168" s="136">
        <v>44830</v>
      </c>
      <c r="M168" s="136">
        <v>44830</v>
      </c>
      <c r="N168" s="136">
        <v>44921</v>
      </c>
    </row>
    <row r="169" spans="1:17" s="18" customFormat="1" ht="126" customHeight="1" x14ac:dyDescent="0.25">
      <c r="A169" s="61">
        <v>151</v>
      </c>
      <c r="B169" s="28" t="s">
        <v>1277</v>
      </c>
      <c r="C169" s="61" t="s">
        <v>879</v>
      </c>
      <c r="D169" s="61"/>
      <c r="E169" s="151" t="s">
        <v>1278</v>
      </c>
      <c r="F169" s="28">
        <v>22461857</v>
      </c>
      <c r="G169" s="142" t="s">
        <v>1279</v>
      </c>
      <c r="H169" s="108">
        <v>8250000</v>
      </c>
      <c r="I169" s="108"/>
      <c r="J169" s="108">
        <f t="shared" si="2"/>
        <v>8250000</v>
      </c>
      <c r="K169" s="61" t="s">
        <v>29</v>
      </c>
      <c r="L169" s="136">
        <v>44830</v>
      </c>
      <c r="M169" s="136">
        <v>44830</v>
      </c>
      <c r="N169" s="136">
        <v>44921</v>
      </c>
    </row>
    <row r="170" spans="1:17" s="18" customFormat="1" ht="118.5" customHeight="1" x14ac:dyDescent="0.25">
      <c r="A170" s="61">
        <v>152</v>
      </c>
      <c r="B170" s="28" t="s">
        <v>1280</v>
      </c>
      <c r="C170" s="61" t="s">
        <v>879</v>
      </c>
      <c r="D170" s="61"/>
      <c r="E170" s="151" t="s">
        <v>1281</v>
      </c>
      <c r="F170" s="28">
        <v>1065876037</v>
      </c>
      <c r="G170" s="142" t="s">
        <v>1282</v>
      </c>
      <c r="H170" s="108">
        <v>8250000</v>
      </c>
      <c r="I170" s="108"/>
      <c r="J170" s="108">
        <f t="shared" si="2"/>
        <v>8250000</v>
      </c>
      <c r="K170" s="61" t="s">
        <v>29</v>
      </c>
      <c r="L170" s="136">
        <v>44830</v>
      </c>
      <c r="M170" s="136">
        <v>44830</v>
      </c>
      <c r="N170" s="136">
        <v>44921</v>
      </c>
    </row>
    <row r="171" spans="1:17" s="18" customFormat="1" ht="136.5" customHeight="1" x14ac:dyDescent="0.25">
      <c r="A171" s="61">
        <v>153</v>
      </c>
      <c r="B171" s="28" t="s">
        <v>1283</v>
      </c>
      <c r="C171" s="61" t="s">
        <v>885</v>
      </c>
      <c r="D171" s="61"/>
      <c r="E171" s="151" t="s">
        <v>1284</v>
      </c>
      <c r="F171" s="28">
        <v>1091677733</v>
      </c>
      <c r="G171" s="142" t="s">
        <v>1285</v>
      </c>
      <c r="H171" s="108">
        <v>6450000</v>
      </c>
      <c r="I171" s="108"/>
      <c r="J171" s="108">
        <f t="shared" si="2"/>
        <v>6450000</v>
      </c>
      <c r="K171" s="61" t="s">
        <v>29</v>
      </c>
      <c r="L171" s="136">
        <v>44830</v>
      </c>
      <c r="M171" s="136">
        <v>44830</v>
      </c>
      <c r="N171" s="136">
        <v>44921</v>
      </c>
    </row>
    <row r="172" spans="1:17" s="18" customFormat="1" ht="117" customHeight="1" x14ac:dyDescent="0.25">
      <c r="A172" s="61">
        <v>154</v>
      </c>
      <c r="B172" s="28" t="s">
        <v>1286</v>
      </c>
      <c r="C172" s="61" t="s">
        <v>885</v>
      </c>
      <c r="D172" s="61"/>
      <c r="E172" s="151" t="s">
        <v>1287</v>
      </c>
      <c r="F172" s="28">
        <v>77104627</v>
      </c>
      <c r="G172" s="142" t="s">
        <v>1288</v>
      </c>
      <c r="H172" s="108">
        <v>6450000</v>
      </c>
      <c r="I172" s="108"/>
      <c r="J172" s="108">
        <f t="shared" si="2"/>
        <v>6450000</v>
      </c>
      <c r="K172" s="61" t="s">
        <v>29</v>
      </c>
      <c r="L172" s="136">
        <v>44830</v>
      </c>
      <c r="M172" s="136">
        <v>44830</v>
      </c>
      <c r="N172" s="136">
        <v>44921</v>
      </c>
    </row>
    <row r="173" spans="1:17" s="18" customFormat="1" ht="124.5" customHeight="1" x14ac:dyDescent="0.25">
      <c r="A173" s="61">
        <v>155</v>
      </c>
      <c r="B173" s="28" t="s">
        <v>1289</v>
      </c>
      <c r="C173" s="61" t="s">
        <v>879</v>
      </c>
      <c r="D173" s="61"/>
      <c r="E173" s="151" t="s">
        <v>1290</v>
      </c>
      <c r="F173" s="28">
        <v>1098650562</v>
      </c>
      <c r="G173" s="142" t="s">
        <v>1291</v>
      </c>
      <c r="H173" s="108">
        <v>8250000</v>
      </c>
      <c r="I173" s="108"/>
      <c r="J173" s="108">
        <f t="shared" si="2"/>
        <v>8250000</v>
      </c>
      <c r="K173" s="90" t="s">
        <v>1292</v>
      </c>
      <c r="L173" s="136">
        <v>44837</v>
      </c>
      <c r="M173" s="136">
        <v>44837</v>
      </c>
      <c r="N173" s="136">
        <v>44921</v>
      </c>
    </row>
    <row r="174" spans="1:17" s="18" customFormat="1" ht="59.25" customHeight="1" x14ac:dyDescent="0.25">
      <c r="A174" s="61">
        <v>156</v>
      </c>
      <c r="B174" s="28" t="s">
        <v>1293</v>
      </c>
      <c r="C174" s="61" t="s">
        <v>911</v>
      </c>
      <c r="D174" s="61"/>
      <c r="E174" s="151" t="s">
        <v>1294</v>
      </c>
      <c r="F174" s="28" t="s">
        <v>1295</v>
      </c>
      <c r="G174" s="90" t="s">
        <v>1296</v>
      </c>
      <c r="H174" s="108">
        <v>19865000</v>
      </c>
      <c r="I174" s="108"/>
      <c r="J174" s="108">
        <f t="shared" si="2"/>
        <v>19865000</v>
      </c>
      <c r="K174" s="61" t="s">
        <v>95</v>
      </c>
      <c r="L174" s="136">
        <v>44837</v>
      </c>
      <c r="M174" s="136">
        <v>44856</v>
      </c>
      <c r="N174" s="136">
        <v>44870</v>
      </c>
      <c r="Q174" s="144" t="s">
        <v>1297</v>
      </c>
    </row>
    <row r="175" spans="1:17" s="18" customFormat="1" ht="114.75" customHeight="1" x14ac:dyDescent="0.25">
      <c r="A175" s="61">
        <v>157</v>
      </c>
      <c r="B175" s="28" t="s">
        <v>1298</v>
      </c>
      <c r="C175" s="61" t="s">
        <v>885</v>
      </c>
      <c r="D175" s="61"/>
      <c r="E175" s="151" t="s">
        <v>1299</v>
      </c>
      <c r="F175" s="28">
        <v>1098726199</v>
      </c>
      <c r="G175" s="142" t="s">
        <v>1300</v>
      </c>
      <c r="H175" s="108">
        <v>5400000</v>
      </c>
      <c r="I175" s="108"/>
      <c r="J175" s="108">
        <f t="shared" si="2"/>
        <v>5400000</v>
      </c>
      <c r="K175" s="90" t="s">
        <v>1292</v>
      </c>
      <c r="L175" s="136">
        <v>44838</v>
      </c>
      <c r="M175" s="136">
        <v>44838</v>
      </c>
      <c r="N175" s="136">
        <v>44921</v>
      </c>
    </row>
    <row r="176" spans="1:17" s="18" customFormat="1" ht="99" customHeight="1" x14ac:dyDescent="0.25">
      <c r="A176" s="61">
        <v>158</v>
      </c>
      <c r="B176" s="28" t="s">
        <v>1301</v>
      </c>
      <c r="C176" s="61" t="s">
        <v>892</v>
      </c>
      <c r="D176" s="36" t="s">
        <v>1302</v>
      </c>
      <c r="E176" s="151" t="s">
        <v>1056</v>
      </c>
      <c r="F176" s="28" t="s">
        <v>1057</v>
      </c>
      <c r="G176" s="90" t="s">
        <v>1303</v>
      </c>
      <c r="H176" s="108">
        <v>20000000</v>
      </c>
      <c r="I176" s="108">
        <v>10000000</v>
      </c>
      <c r="J176" s="108">
        <f t="shared" si="2"/>
        <v>30000000</v>
      </c>
      <c r="K176" s="61" t="s">
        <v>41</v>
      </c>
      <c r="L176" s="136">
        <v>44838</v>
      </c>
      <c r="M176" s="136">
        <v>44855</v>
      </c>
      <c r="N176" s="136">
        <v>44926</v>
      </c>
    </row>
    <row r="177" spans="1:14" s="18" customFormat="1" ht="105.75" customHeight="1" x14ac:dyDescent="0.25">
      <c r="A177" s="61">
        <v>159</v>
      </c>
      <c r="B177" s="28" t="s">
        <v>1304</v>
      </c>
      <c r="C177" s="61" t="s">
        <v>911</v>
      </c>
      <c r="D177" s="36" t="s">
        <v>1305</v>
      </c>
      <c r="E177" s="151" t="s">
        <v>511</v>
      </c>
      <c r="F177" s="22" t="s">
        <v>512</v>
      </c>
      <c r="G177" s="23" t="s">
        <v>1306</v>
      </c>
      <c r="H177" s="145">
        <v>20000000</v>
      </c>
      <c r="I177" s="108">
        <v>10000000</v>
      </c>
      <c r="J177" s="108">
        <f t="shared" si="2"/>
        <v>30000000</v>
      </c>
      <c r="K177" s="90" t="s">
        <v>29</v>
      </c>
      <c r="L177" s="136">
        <v>44838</v>
      </c>
      <c r="M177" s="136">
        <v>44838</v>
      </c>
      <c r="N177" s="136">
        <v>44925</v>
      </c>
    </row>
    <row r="178" spans="1:14" s="18" customFormat="1" ht="76.5" customHeight="1" x14ac:dyDescent="0.25">
      <c r="A178" s="61">
        <v>160</v>
      </c>
      <c r="B178" s="28" t="s">
        <v>1307</v>
      </c>
      <c r="C178" s="61" t="s">
        <v>911</v>
      </c>
      <c r="D178" s="36" t="s">
        <v>1308</v>
      </c>
      <c r="E178" s="22" t="s">
        <v>913</v>
      </c>
      <c r="F178" s="22">
        <v>91492451</v>
      </c>
      <c r="G178" s="23" t="s">
        <v>914</v>
      </c>
      <c r="H178" s="145">
        <v>20000000</v>
      </c>
      <c r="I178" s="108">
        <v>10000000</v>
      </c>
      <c r="J178" s="108">
        <f t="shared" si="2"/>
        <v>30000000</v>
      </c>
      <c r="K178" s="61" t="s">
        <v>29</v>
      </c>
      <c r="L178" s="136">
        <v>44838</v>
      </c>
      <c r="M178" s="136">
        <v>44855</v>
      </c>
      <c r="N178" s="136">
        <v>44926</v>
      </c>
    </row>
    <row r="179" spans="1:14" s="18" customFormat="1" ht="60" customHeight="1" x14ac:dyDescent="0.25">
      <c r="A179" s="61">
        <v>161</v>
      </c>
      <c r="B179" s="28" t="s">
        <v>1309</v>
      </c>
      <c r="C179" s="61" t="s">
        <v>911</v>
      </c>
      <c r="D179" s="61"/>
      <c r="E179" s="22" t="s">
        <v>996</v>
      </c>
      <c r="F179" s="22">
        <v>49659420</v>
      </c>
      <c r="G179" s="90" t="s">
        <v>1310</v>
      </c>
      <c r="H179" s="108">
        <v>17500000</v>
      </c>
      <c r="I179" s="108"/>
      <c r="J179" s="108">
        <f t="shared" si="2"/>
        <v>17500000</v>
      </c>
      <c r="K179" s="61" t="s">
        <v>182</v>
      </c>
      <c r="L179" s="136">
        <v>44838</v>
      </c>
      <c r="M179" s="136">
        <v>44838</v>
      </c>
      <c r="N179" s="136">
        <v>44898</v>
      </c>
    </row>
    <row r="180" spans="1:14" s="18" customFormat="1" ht="73.5" customHeight="1" x14ac:dyDescent="0.25">
      <c r="A180" s="61">
        <v>162</v>
      </c>
      <c r="B180" s="28" t="s">
        <v>1311</v>
      </c>
      <c r="C180" s="61" t="s">
        <v>892</v>
      </c>
      <c r="D180" s="36" t="s">
        <v>1308</v>
      </c>
      <c r="E180" s="22" t="s">
        <v>1044</v>
      </c>
      <c r="F180" s="28" t="s">
        <v>1045</v>
      </c>
      <c r="G180" s="23" t="s">
        <v>1018</v>
      </c>
      <c r="H180" s="108">
        <v>20000000</v>
      </c>
      <c r="I180" s="108">
        <v>10000000</v>
      </c>
      <c r="J180" s="108">
        <f t="shared" si="2"/>
        <v>30000000</v>
      </c>
      <c r="K180" s="61" t="s">
        <v>29</v>
      </c>
      <c r="L180" s="136">
        <v>44838</v>
      </c>
      <c r="M180" s="136">
        <v>44838</v>
      </c>
      <c r="N180" s="136">
        <v>44926</v>
      </c>
    </row>
    <row r="181" spans="1:14" s="18" customFormat="1" ht="107.25" customHeight="1" x14ac:dyDescent="0.25">
      <c r="A181" s="61">
        <v>163</v>
      </c>
      <c r="B181" s="28" t="s">
        <v>1312</v>
      </c>
      <c r="C181" s="61" t="s">
        <v>911</v>
      </c>
      <c r="D181" s="36" t="s">
        <v>1305</v>
      </c>
      <c r="E181" s="22" t="s">
        <v>996</v>
      </c>
      <c r="F181" s="22">
        <v>49659420</v>
      </c>
      <c r="G181" s="90" t="s">
        <v>1313</v>
      </c>
      <c r="H181" s="108">
        <v>20000000</v>
      </c>
      <c r="I181" s="108">
        <v>10000000</v>
      </c>
      <c r="J181" s="108">
        <f t="shared" si="2"/>
        <v>30000000</v>
      </c>
      <c r="K181" s="61" t="s">
        <v>29</v>
      </c>
      <c r="L181" s="136">
        <v>44838</v>
      </c>
      <c r="M181" s="136">
        <v>44838</v>
      </c>
      <c r="N181" s="136">
        <v>44925</v>
      </c>
    </row>
    <row r="182" spans="1:14" s="18" customFormat="1" ht="126" customHeight="1" x14ac:dyDescent="0.25">
      <c r="A182" s="61">
        <v>164</v>
      </c>
      <c r="B182" s="28" t="s">
        <v>1314</v>
      </c>
      <c r="C182" s="61" t="s">
        <v>892</v>
      </c>
      <c r="D182" s="36" t="s">
        <v>1305</v>
      </c>
      <c r="E182" s="22" t="s">
        <v>184</v>
      </c>
      <c r="F182" s="28" t="s">
        <v>657</v>
      </c>
      <c r="G182" s="90" t="s">
        <v>1315</v>
      </c>
      <c r="H182" s="108">
        <v>20000000</v>
      </c>
      <c r="I182" s="108">
        <v>10000000</v>
      </c>
      <c r="J182" s="108">
        <f t="shared" si="2"/>
        <v>30000000</v>
      </c>
      <c r="K182" s="61" t="s">
        <v>29</v>
      </c>
      <c r="L182" s="136">
        <v>44838</v>
      </c>
      <c r="M182" s="136">
        <v>44838</v>
      </c>
      <c r="N182" s="136">
        <v>44925</v>
      </c>
    </row>
    <row r="183" spans="1:14" s="18" customFormat="1" ht="72" customHeight="1" x14ac:dyDescent="0.25">
      <c r="A183" s="61">
        <v>165</v>
      </c>
      <c r="B183" s="28" t="s">
        <v>1316</v>
      </c>
      <c r="C183" s="61" t="s">
        <v>911</v>
      </c>
      <c r="D183" s="61"/>
      <c r="E183" s="28" t="s">
        <v>1152</v>
      </c>
      <c r="F183" s="28">
        <v>37180235</v>
      </c>
      <c r="G183" s="90" t="s">
        <v>1317</v>
      </c>
      <c r="H183" s="108">
        <v>19080000</v>
      </c>
      <c r="I183" s="108"/>
      <c r="J183" s="108">
        <f t="shared" si="2"/>
        <v>19080000</v>
      </c>
      <c r="K183" s="61" t="s">
        <v>95</v>
      </c>
      <c r="L183" s="136">
        <v>44845</v>
      </c>
      <c r="M183" s="136">
        <v>44845</v>
      </c>
      <c r="N183" s="136">
        <v>44859</v>
      </c>
    </row>
    <row r="184" spans="1:14" s="18" customFormat="1" ht="126" customHeight="1" x14ac:dyDescent="0.25">
      <c r="A184" s="61">
        <v>166</v>
      </c>
      <c r="B184" s="28" t="s">
        <v>1318</v>
      </c>
      <c r="C184" s="61" t="s">
        <v>879</v>
      </c>
      <c r="D184" s="61"/>
      <c r="E184" s="22" t="s">
        <v>1319</v>
      </c>
      <c r="F184" s="28">
        <v>1098811014</v>
      </c>
      <c r="G184" s="90" t="s">
        <v>1213</v>
      </c>
      <c r="H184" s="108">
        <v>8250000</v>
      </c>
      <c r="I184" s="108"/>
      <c r="J184" s="108">
        <f t="shared" si="2"/>
        <v>8250000</v>
      </c>
      <c r="K184" s="90" t="s">
        <v>1320</v>
      </c>
      <c r="L184" s="136">
        <v>44845</v>
      </c>
      <c r="M184" s="136">
        <v>44845</v>
      </c>
      <c r="N184" s="136">
        <v>44926</v>
      </c>
    </row>
    <row r="185" spans="1:14" s="18" customFormat="1" ht="103.5" customHeight="1" x14ac:dyDescent="0.25">
      <c r="A185" s="61">
        <v>167</v>
      </c>
      <c r="B185" s="28" t="s">
        <v>1321</v>
      </c>
      <c r="C185" s="61" t="s">
        <v>892</v>
      </c>
      <c r="D185" s="36" t="s">
        <v>1322</v>
      </c>
      <c r="E185" s="22" t="s">
        <v>595</v>
      </c>
      <c r="F185" s="22" t="s">
        <v>649</v>
      </c>
      <c r="G185" s="23" t="s">
        <v>650</v>
      </c>
      <c r="H185" s="145">
        <v>19727823</v>
      </c>
      <c r="I185" s="108">
        <v>9863911</v>
      </c>
      <c r="J185" s="108">
        <f t="shared" si="2"/>
        <v>29591734</v>
      </c>
      <c r="K185" s="61" t="s">
        <v>1034</v>
      </c>
      <c r="L185" s="136">
        <v>44845</v>
      </c>
      <c r="M185" s="136">
        <v>44849</v>
      </c>
      <c r="N185" s="136">
        <v>44867</v>
      </c>
    </row>
    <row r="186" spans="1:14" s="18" customFormat="1" ht="99.75" customHeight="1" x14ac:dyDescent="0.25">
      <c r="A186" s="61">
        <v>168</v>
      </c>
      <c r="B186" s="28" t="s">
        <v>1323</v>
      </c>
      <c r="C186" s="61" t="s">
        <v>885</v>
      </c>
      <c r="D186" s="61"/>
      <c r="E186" s="22" t="s">
        <v>1324</v>
      </c>
      <c r="F186" s="28">
        <v>49663829</v>
      </c>
      <c r="G186" s="90" t="s">
        <v>1325</v>
      </c>
      <c r="H186" s="108">
        <v>4375000</v>
      </c>
      <c r="I186" s="108"/>
      <c r="J186" s="108">
        <f t="shared" si="2"/>
        <v>4375000</v>
      </c>
      <c r="K186" s="90" t="s">
        <v>1326</v>
      </c>
      <c r="L186" s="146">
        <v>44848</v>
      </c>
      <c r="M186" s="146">
        <v>44848</v>
      </c>
      <c r="N186" s="136">
        <v>44925</v>
      </c>
    </row>
    <row r="187" spans="1:14" s="18" customFormat="1" ht="88.5" customHeight="1" x14ac:dyDescent="0.25">
      <c r="A187" s="61">
        <v>169</v>
      </c>
      <c r="B187" s="28" t="s">
        <v>1327</v>
      </c>
      <c r="C187" s="61" t="s">
        <v>911</v>
      </c>
      <c r="D187" s="36" t="s">
        <v>1305</v>
      </c>
      <c r="E187" s="22" t="s">
        <v>996</v>
      </c>
      <c r="F187" s="26">
        <v>49659420</v>
      </c>
      <c r="G187" s="23" t="s">
        <v>1000</v>
      </c>
      <c r="H187" s="108">
        <v>20000000</v>
      </c>
      <c r="I187" s="108">
        <v>10000000</v>
      </c>
      <c r="J187" s="108">
        <f t="shared" si="2"/>
        <v>30000000</v>
      </c>
      <c r="K187" s="90" t="s">
        <v>29</v>
      </c>
      <c r="L187" s="79">
        <v>44852</v>
      </c>
      <c r="M187" s="136">
        <v>44852</v>
      </c>
      <c r="N187" s="136">
        <v>44925</v>
      </c>
    </row>
    <row r="188" spans="1:14" s="18" customFormat="1" ht="60.75" customHeight="1" x14ac:dyDescent="0.25">
      <c r="A188" s="61">
        <v>170</v>
      </c>
      <c r="B188" s="28" t="s">
        <v>1328</v>
      </c>
      <c r="C188" s="61" t="s">
        <v>885</v>
      </c>
      <c r="D188" s="61"/>
      <c r="E188" s="22" t="s">
        <v>1329</v>
      </c>
      <c r="F188" s="29">
        <v>1098709482</v>
      </c>
      <c r="G188" s="33" t="s">
        <v>895</v>
      </c>
      <c r="H188" s="108">
        <v>5793600</v>
      </c>
      <c r="I188" s="108"/>
      <c r="J188" s="108">
        <f t="shared" si="2"/>
        <v>5793600</v>
      </c>
      <c r="K188" s="90" t="s">
        <v>1330</v>
      </c>
      <c r="L188" s="79">
        <v>44854</v>
      </c>
      <c r="M188" s="79">
        <v>44854</v>
      </c>
      <c r="N188" s="136">
        <v>44925</v>
      </c>
    </row>
    <row r="189" spans="1:14" s="18" customFormat="1" ht="54" customHeight="1" x14ac:dyDescent="0.25">
      <c r="A189" s="61">
        <v>171</v>
      </c>
      <c r="B189" s="28" t="s">
        <v>1331</v>
      </c>
      <c r="C189" s="61" t="s">
        <v>911</v>
      </c>
      <c r="D189" s="61"/>
      <c r="E189" s="22" t="s">
        <v>444</v>
      </c>
      <c r="F189" s="28" t="s">
        <v>19</v>
      </c>
      <c r="G189" s="90" t="s">
        <v>1332</v>
      </c>
      <c r="H189" s="108">
        <v>49915459</v>
      </c>
      <c r="I189" s="108"/>
      <c r="J189" s="108">
        <f t="shared" si="2"/>
        <v>49915459</v>
      </c>
      <c r="K189" s="61" t="s">
        <v>361</v>
      </c>
      <c r="L189" s="136">
        <v>44861</v>
      </c>
      <c r="M189" s="136">
        <v>44862</v>
      </c>
      <c r="N189" s="136">
        <v>44872</v>
      </c>
    </row>
    <row r="190" spans="1:14" s="18" customFormat="1" ht="71.25" customHeight="1" x14ac:dyDescent="0.25">
      <c r="A190" s="61">
        <v>172</v>
      </c>
      <c r="B190" s="28" t="s">
        <v>1333</v>
      </c>
      <c r="C190" s="61" t="s">
        <v>911</v>
      </c>
      <c r="D190" s="61"/>
      <c r="E190" s="22" t="s">
        <v>1152</v>
      </c>
      <c r="F190" s="28">
        <v>37180235</v>
      </c>
      <c r="G190" s="90" t="s">
        <v>1317</v>
      </c>
      <c r="H190" s="108">
        <v>16840000</v>
      </c>
      <c r="I190" s="108"/>
      <c r="J190" s="108">
        <f t="shared" si="2"/>
        <v>16840000</v>
      </c>
      <c r="K190" s="90" t="s">
        <v>95</v>
      </c>
      <c r="L190" s="136">
        <v>44867</v>
      </c>
      <c r="M190" s="136">
        <v>44867</v>
      </c>
      <c r="N190" s="136">
        <v>44882</v>
      </c>
    </row>
    <row r="191" spans="1:14" s="18" customFormat="1" ht="106.5" customHeight="1" x14ac:dyDescent="0.3">
      <c r="A191" s="61">
        <v>173</v>
      </c>
      <c r="B191" s="28" t="s">
        <v>1334</v>
      </c>
      <c r="C191" s="61" t="s">
        <v>892</v>
      </c>
      <c r="D191" s="61"/>
      <c r="E191" s="22" t="s">
        <v>595</v>
      </c>
      <c r="F191" s="22" t="s">
        <v>649</v>
      </c>
      <c r="G191" s="23" t="s">
        <v>650</v>
      </c>
      <c r="H191" s="147">
        <v>11507897</v>
      </c>
      <c r="I191" s="108"/>
      <c r="J191" s="108">
        <f t="shared" si="2"/>
        <v>11507897</v>
      </c>
      <c r="K191" s="61" t="s">
        <v>1335</v>
      </c>
      <c r="L191" s="136">
        <v>44868</v>
      </c>
      <c r="M191" s="136">
        <v>44868</v>
      </c>
      <c r="N191" s="136">
        <v>44874</v>
      </c>
    </row>
    <row r="192" spans="1:14" s="18" customFormat="1" ht="72.75" customHeight="1" x14ac:dyDescent="0.25">
      <c r="A192" s="61">
        <v>174</v>
      </c>
      <c r="B192" s="28" t="s">
        <v>1336</v>
      </c>
      <c r="C192" s="61" t="s">
        <v>911</v>
      </c>
      <c r="D192" s="61"/>
      <c r="E192" s="22" t="s">
        <v>1002</v>
      </c>
      <c r="F192" s="22">
        <v>77178481</v>
      </c>
      <c r="G192" s="23" t="s">
        <v>1003</v>
      </c>
      <c r="H192" s="108">
        <v>15000000</v>
      </c>
      <c r="I192" s="108"/>
      <c r="J192" s="108">
        <f t="shared" si="2"/>
        <v>15000000</v>
      </c>
      <c r="K192" s="61" t="s">
        <v>100</v>
      </c>
      <c r="L192" s="136">
        <v>44868</v>
      </c>
      <c r="M192" s="136">
        <v>44868</v>
      </c>
      <c r="N192" s="136">
        <v>44897</v>
      </c>
    </row>
    <row r="193" spans="1:14" s="18" customFormat="1" ht="159.75" customHeight="1" x14ac:dyDescent="0.25">
      <c r="A193" s="61">
        <v>175</v>
      </c>
      <c r="B193" s="28" t="s">
        <v>1337</v>
      </c>
      <c r="C193" s="61" t="s">
        <v>879</v>
      </c>
      <c r="D193" s="61"/>
      <c r="E193" s="22" t="s">
        <v>955</v>
      </c>
      <c r="F193" s="22" t="s">
        <v>692</v>
      </c>
      <c r="G193" s="23" t="s">
        <v>956</v>
      </c>
      <c r="H193" s="108">
        <v>17442000</v>
      </c>
      <c r="I193" s="108"/>
      <c r="J193" s="108">
        <f t="shared" si="2"/>
        <v>17442000</v>
      </c>
      <c r="K193" s="61" t="s">
        <v>1338</v>
      </c>
      <c r="L193" s="136">
        <v>44873</v>
      </c>
      <c r="M193" s="136">
        <v>44873</v>
      </c>
      <c r="N193" s="136">
        <v>44925</v>
      </c>
    </row>
    <row r="194" spans="1:14" s="18" customFormat="1" ht="97.5" customHeight="1" x14ac:dyDescent="0.25">
      <c r="A194" s="61">
        <v>176</v>
      </c>
      <c r="B194" s="28" t="s">
        <v>1339</v>
      </c>
      <c r="C194" s="61" t="s">
        <v>892</v>
      </c>
      <c r="D194" s="36" t="s">
        <v>1340</v>
      </c>
      <c r="E194" s="22" t="s">
        <v>595</v>
      </c>
      <c r="F194" s="22" t="s">
        <v>649</v>
      </c>
      <c r="G194" s="23" t="s">
        <v>650</v>
      </c>
      <c r="H194" s="145">
        <v>19727823</v>
      </c>
      <c r="I194" s="108">
        <v>9863911</v>
      </c>
      <c r="J194" s="108">
        <f t="shared" si="2"/>
        <v>29591734</v>
      </c>
      <c r="K194" s="61" t="s">
        <v>1034</v>
      </c>
      <c r="L194" s="136">
        <v>44875</v>
      </c>
      <c r="M194" s="136">
        <v>44875</v>
      </c>
      <c r="N194" s="136">
        <v>44892</v>
      </c>
    </row>
    <row r="195" spans="1:14" s="18" customFormat="1" ht="98.25" customHeight="1" x14ac:dyDescent="0.25">
      <c r="A195" s="61">
        <v>177</v>
      </c>
      <c r="B195" s="28" t="s">
        <v>1341</v>
      </c>
      <c r="C195" s="61" t="s">
        <v>885</v>
      </c>
      <c r="D195" s="61"/>
      <c r="E195" s="22" t="s">
        <v>363</v>
      </c>
      <c r="F195" s="28">
        <v>52428160</v>
      </c>
      <c r="G195" s="23" t="s">
        <v>952</v>
      </c>
      <c r="H195" s="108">
        <v>20000000</v>
      </c>
      <c r="I195" s="108"/>
      <c r="J195" s="108">
        <f t="shared" si="2"/>
        <v>20000000</v>
      </c>
      <c r="K195" s="61" t="s">
        <v>182</v>
      </c>
      <c r="L195" s="136">
        <v>44880</v>
      </c>
      <c r="M195" s="136">
        <v>44880</v>
      </c>
      <c r="N195" s="136">
        <v>44926</v>
      </c>
    </row>
    <row r="196" spans="1:14" s="18" customFormat="1" ht="90" customHeight="1" x14ac:dyDescent="0.25">
      <c r="A196" s="61">
        <v>178</v>
      </c>
      <c r="B196" s="28" t="s">
        <v>1342</v>
      </c>
      <c r="C196" s="61" t="s">
        <v>879</v>
      </c>
      <c r="D196" s="36" t="s">
        <v>1343</v>
      </c>
      <c r="E196" s="22" t="s">
        <v>1039</v>
      </c>
      <c r="F196" s="26" t="s">
        <v>1040</v>
      </c>
      <c r="G196" s="23" t="s">
        <v>707</v>
      </c>
      <c r="H196" s="108">
        <v>20000000</v>
      </c>
      <c r="I196" s="108">
        <v>5000000</v>
      </c>
      <c r="J196" s="108">
        <f t="shared" si="2"/>
        <v>25000000</v>
      </c>
      <c r="K196" s="61" t="s">
        <v>182</v>
      </c>
      <c r="L196" s="136">
        <v>44886</v>
      </c>
      <c r="M196" s="136">
        <v>44886</v>
      </c>
      <c r="N196" s="136">
        <v>44926</v>
      </c>
    </row>
    <row r="197" spans="1:14" s="18" customFormat="1" ht="107.25" customHeight="1" x14ac:dyDescent="0.25">
      <c r="A197" s="61">
        <v>179</v>
      </c>
      <c r="B197" s="28" t="s">
        <v>1344</v>
      </c>
      <c r="C197" s="61" t="s">
        <v>892</v>
      </c>
      <c r="D197" s="61"/>
      <c r="E197" s="22" t="s">
        <v>987</v>
      </c>
      <c r="F197" s="22" t="s">
        <v>601</v>
      </c>
      <c r="G197" s="23" t="s">
        <v>988</v>
      </c>
      <c r="H197" s="108">
        <v>5176776</v>
      </c>
      <c r="I197" s="108"/>
      <c r="J197" s="108">
        <f t="shared" si="2"/>
        <v>5176776</v>
      </c>
      <c r="K197" s="61" t="s">
        <v>100</v>
      </c>
      <c r="L197" s="136">
        <v>44886</v>
      </c>
      <c r="M197" s="136">
        <v>44886</v>
      </c>
      <c r="N197" s="136">
        <v>44915</v>
      </c>
    </row>
    <row r="198" spans="1:14" s="18" customFormat="1" ht="78" customHeight="1" x14ac:dyDescent="0.25">
      <c r="A198" s="61">
        <v>180</v>
      </c>
      <c r="B198" s="28" t="s">
        <v>1345</v>
      </c>
      <c r="C198" s="61" t="s">
        <v>911</v>
      </c>
      <c r="D198" s="61"/>
      <c r="E198" s="22" t="s">
        <v>993</v>
      </c>
      <c r="F198" s="22" t="s">
        <v>508</v>
      </c>
      <c r="G198" s="23" t="s">
        <v>994</v>
      </c>
      <c r="H198" s="108">
        <v>20000000</v>
      </c>
      <c r="I198" s="108"/>
      <c r="J198" s="108">
        <f t="shared" ref="J198:J217" si="3">+H198+I198</f>
        <v>20000000</v>
      </c>
      <c r="K198" s="61" t="s">
        <v>100</v>
      </c>
      <c r="L198" s="136">
        <v>44893</v>
      </c>
      <c r="M198" s="136">
        <v>44893</v>
      </c>
      <c r="N198" s="136">
        <v>44922</v>
      </c>
    </row>
    <row r="199" spans="1:14" s="18" customFormat="1" ht="106.5" customHeight="1" x14ac:dyDescent="0.25">
      <c r="A199" s="61">
        <v>181</v>
      </c>
      <c r="B199" s="28" t="s">
        <v>1346</v>
      </c>
      <c r="C199" s="61" t="s">
        <v>892</v>
      </c>
      <c r="D199" s="36" t="s">
        <v>1347</v>
      </c>
      <c r="E199" s="22" t="s">
        <v>595</v>
      </c>
      <c r="F199" s="22" t="s">
        <v>649</v>
      </c>
      <c r="G199" s="23" t="s">
        <v>650</v>
      </c>
      <c r="H199" s="145">
        <v>19727823</v>
      </c>
      <c r="I199" s="108">
        <v>9863911</v>
      </c>
      <c r="J199" s="108">
        <f t="shared" si="3"/>
        <v>29591734</v>
      </c>
      <c r="K199" s="61" t="s">
        <v>1034</v>
      </c>
      <c r="L199" s="136">
        <v>44893</v>
      </c>
      <c r="M199" s="136">
        <v>44893</v>
      </c>
      <c r="N199" s="136">
        <v>44910</v>
      </c>
    </row>
    <row r="200" spans="1:14" s="18" customFormat="1" ht="86.25" customHeight="1" x14ac:dyDescent="0.25">
      <c r="A200" s="61">
        <v>182</v>
      </c>
      <c r="B200" s="28" t="s">
        <v>1348</v>
      </c>
      <c r="C200" s="61" t="s">
        <v>921</v>
      </c>
      <c r="D200" s="36" t="s">
        <v>1349</v>
      </c>
      <c r="E200" s="28" t="s">
        <v>469</v>
      </c>
      <c r="F200" s="22" t="s">
        <v>1350</v>
      </c>
      <c r="G200" s="23" t="s">
        <v>1351</v>
      </c>
      <c r="H200" s="108">
        <v>455451324</v>
      </c>
      <c r="I200" s="108">
        <v>216881583</v>
      </c>
      <c r="J200" s="108">
        <f t="shared" si="3"/>
        <v>672332907</v>
      </c>
      <c r="K200" s="61" t="s">
        <v>1352</v>
      </c>
      <c r="L200" s="136">
        <v>44895</v>
      </c>
      <c r="M200" s="136">
        <v>44895</v>
      </c>
      <c r="N200" s="136">
        <v>44925</v>
      </c>
    </row>
    <row r="201" spans="1:14" s="18" customFormat="1" ht="69.75" customHeight="1" x14ac:dyDescent="0.25">
      <c r="A201" s="61">
        <v>183</v>
      </c>
      <c r="B201" s="28" t="s">
        <v>1353</v>
      </c>
      <c r="C201" s="61" t="s">
        <v>892</v>
      </c>
      <c r="D201" s="36" t="s">
        <v>1354</v>
      </c>
      <c r="E201" s="22" t="s">
        <v>1355</v>
      </c>
      <c r="F201" s="28">
        <v>1065900385</v>
      </c>
      <c r="G201" s="23" t="s">
        <v>1356</v>
      </c>
      <c r="H201" s="108">
        <v>20000000</v>
      </c>
      <c r="I201" s="108">
        <v>10000000</v>
      </c>
      <c r="J201" s="108">
        <f t="shared" si="3"/>
        <v>30000000</v>
      </c>
      <c r="K201" s="61" t="s">
        <v>810</v>
      </c>
      <c r="L201" s="136">
        <v>44896</v>
      </c>
      <c r="M201" s="136">
        <v>44896</v>
      </c>
      <c r="N201" s="136">
        <v>44925</v>
      </c>
    </row>
    <row r="202" spans="1:14" s="18" customFormat="1" ht="80.25" customHeight="1" x14ac:dyDescent="0.25">
      <c r="A202" s="61">
        <v>184</v>
      </c>
      <c r="B202" s="28" t="s">
        <v>1357</v>
      </c>
      <c r="C202" s="61" t="s">
        <v>911</v>
      </c>
      <c r="D202" s="61"/>
      <c r="E202" s="22" t="s">
        <v>444</v>
      </c>
      <c r="F202" s="28" t="s">
        <v>19</v>
      </c>
      <c r="G202" s="23" t="s">
        <v>1067</v>
      </c>
      <c r="H202" s="108">
        <v>20000000</v>
      </c>
      <c r="I202" s="108"/>
      <c r="J202" s="108">
        <f t="shared" si="3"/>
        <v>20000000</v>
      </c>
      <c r="K202" s="61" t="s">
        <v>438</v>
      </c>
      <c r="L202" s="136">
        <v>44897</v>
      </c>
      <c r="M202" s="136">
        <v>44910</v>
      </c>
      <c r="N202" s="136">
        <v>44925</v>
      </c>
    </row>
    <row r="203" spans="1:14" s="18" customFormat="1" ht="67.5" customHeight="1" x14ac:dyDescent="0.25">
      <c r="A203" s="61">
        <v>185</v>
      </c>
      <c r="B203" s="28" t="s">
        <v>1358</v>
      </c>
      <c r="C203" s="61" t="s">
        <v>892</v>
      </c>
      <c r="D203" s="61"/>
      <c r="E203" s="22" t="s">
        <v>977</v>
      </c>
      <c r="F203" s="28" t="s">
        <v>23</v>
      </c>
      <c r="G203" s="90" t="s">
        <v>1359</v>
      </c>
      <c r="H203" s="108">
        <v>20000000</v>
      </c>
      <c r="I203" s="108"/>
      <c r="J203" s="108">
        <f t="shared" si="3"/>
        <v>20000000</v>
      </c>
      <c r="K203" s="61" t="s">
        <v>1360</v>
      </c>
      <c r="L203" s="136">
        <v>44900</v>
      </c>
      <c r="M203" s="136">
        <v>44910</v>
      </c>
      <c r="N203" s="136">
        <v>44925</v>
      </c>
    </row>
    <row r="204" spans="1:14" s="18" customFormat="1" ht="65.25" customHeight="1" x14ac:dyDescent="0.25">
      <c r="A204" s="61">
        <v>186</v>
      </c>
      <c r="B204" s="28" t="s">
        <v>1361</v>
      </c>
      <c r="C204" s="61" t="s">
        <v>911</v>
      </c>
      <c r="D204" s="36" t="s">
        <v>1362</v>
      </c>
      <c r="E204" s="22" t="s">
        <v>1006</v>
      </c>
      <c r="F204" s="28" t="s">
        <v>1363</v>
      </c>
      <c r="G204" s="90" t="s">
        <v>1364</v>
      </c>
      <c r="H204" s="108">
        <v>15009470</v>
      </c>
      <c r="I204" s="108">
        <v>3327400</v>
      </c>
      <c r="J204" s="108">
        <f t="shared" si="3"/>
        <v>18336870</v>
      </c>
      <c r="K204" s="61" t="s">
        <v>438</v>
      </c>
      <c r="L204" s="136">
        <v>44900</v>
      </c>
      <c r="M204" s="136">
        <v>44900</v>
      </c>
      <c r="N204" s="136">
        <v>44920</v>
      </c>
    </row>
    <row r="205" spans="1:14" s="18" customFormat="1" ht="116.25" customHeight="1" x14ac:dyDescent="0.25">
      <c r="A205" s="61">
        <v>187</v>
      </c>
      <c r="B205" s="28" t="s">
        <v>1365</v>
      </c>
      <c r="C205" s="61" t="s">
        <v>879</v>
      </c>
      <c r="D205" s="61"/>
      <c r="E205" s="22" t="s">
        <v>1366</v>
      </c>
      <c r="F205" s="28">
        <v>22656070</v>
      </c>
      <c r="G205" s="90" t="s">
        <v>1076</v>
      </c>
      <c r="H205" s="108">
        <v>1000000</v>
      </c>
      <c r="I205" s="108"/>
      <c r="J205" s="108">
        <f t="shared" si="3"/>
        <v>1000000</v>
      </c>
      <c r="K205" s="61" t="s">
        <v>1360</v>
      </c>
      <c r="L205" s="136">
        <v>44902</v>
      </c>
      <c r="M205" s="136">
        <v>44902</v>
      </c>
      <c r="N205" s="136">
        <v>44925</v>
      </c>
    </row>
    <row r="206" spans="1:14" s="18" customFormat="1" ht="61.5" customHeight="1" x14ac:dyDescent="0.25">
      <c r="A206" s="61">
        <v>188</v>
      </c>
      <c r="B206" s="28" t="s">
        <v>1367</v>
      </c>
      <c r="C206" s="61" t="s">
        <v>1368</v>
      </c>
      <c r="D206" s="36" t="s">
        <v>1369</v>
      </c>
      <c r="E206" s="22" t="s">
        <v>866</v>
      </c>
      <c r="F206" s="28" t="s">
        <v>867</v>
      </c>
      <c r="G206" s="90" t="s">
        <v>1370</v>
      </c>
      <c r="H206" s="108">
        <v>18717768</v>
      </c>
      <c r="I206" s="108">
        <v>924500</v>
      </c>
      <c r="J206" s="108">
        <f t="shared" si="3"/>
        <v>19642268</v>
      </c>
      <c r="K206" s="61" t="s">
        <v>438</v>
      </c>
      <c r="L206" s="136">
        <v>44907</v>
      </c>
      <c r="M206" s="136">
        <v>44907</v>
      </c>
      <c r="N206" s="136">
        <v>44925</v>
      </c>
    </row>
    <row r="207" spans="1:14" s="18" customFormat="1" ht="69.75" customHeight="1" x14ac:dyDescent="0.25">
      <c r="A207" s="61">
        <v>189</v>
      </c>
      <c r="B207" s="28" t="s">
        <v>1371</v>
      </c>
      <c r="C207" s="61" t="s">
        <v>911</v>
      </c>
      <c r="D207" s="61"/>
      <c r="E207" s="22" t="s">
        <v>511</v>
      </c>
      <c r="F207" s="28" t="s">
        <v>512</v>
      </c>
      <c r="G207" s="90" t="s">
        <v>930</v>
      </c>
      <c r="H207" s="108">
        <v>20000000</v>
      </c>
      <c r="I207" s="108"/>
      <c r="J207" s="108">
        <f t="shared" si="3"/>
        <v>20000000</v>
      </c>
      <c r="K207" s="61" t="s">
        <v>1372</v>
      </c>
      <c r="L207" s="136">
        <v>44908</v>
      </c>
      <c r="M207" s="136">
        <v>44908</v>
      </c>
      <c r="N207" s="136">
        <v>44925</v>
      </c>
    </row>
    <row r="208" spans="1:14" s="18" customFormat="1" ht="47.25" customHeight="1" x14ac:dyDescent="0.25">
      <c r="A208" s="61">
        <v>190</v>
      </c>
      <c r="B208" s="28" t="s">
        <v>1373</v>
      </c>
      <c r="C208" s="61" t="s">
        <v>892</v>
      </c>
      <c r="D208" s="61"/>
      <c r="E208" s="22" t="s">
        <v>1374</v>
      </c>
      <c r="F208" s="28" t="s">
        <v>1375</v>
      </c>
      <c r="G208" s="90" t="s">
        <v>1376</v>
      </c>
      <c r="H208" s="108">
        <v>18843650</v>
      </c>
      <c r="I208" s="108"/>
      <c r="J208" s="108">
        <f t="shared" si="3"/>
        <v>18843650</v>
      </c>
      <c r="K208" s="61" t="s">
        <v>361</v>
      </c>
      <c r="L208" s="136">
        <v>44910</v>
      </c>
      <c r="M208" s="136">
        <v>44914</v>
      </c>
      <c r="N208" s="136">
        <v>44924</v>
      </c>
    </row>
    <row r="209" spans="1:14" s="18" customFormat="1" ht="63.75" customHeight="1" x14ac:dyDescent="0.25">
      <c r="A209" s="61">
        <v>191</v>
      </c>
      <c r="B209" s="28" t="s">
        <v>1377</v>
      </c>
      <c r="C209" s="61" t="s">
        <v>911</v>
      </c>
      <c r="D209" s="61"/>
      <c r="E209" s="22" t="s">
        <v>913</v>
      </c>
      <c r="F209" s="22">
        <v>91492451</v>
      </c>
      <c r="G209" s="23" t="s">
        <v>914</v>
      </c>
      <c r="H209" s="108">
        <v>5000000</v>
      </c>
      <c r="I209" s="108"/>
      <c r="J209" s="108">
        <f t="shared" si="3"/>
        <v>5000000</v>
      </c>
      <c r="K209" s="61" t="s">
        <v>1378</v>
      </c>
      <c r="L209" s="136">
        <v>44911</v>
      </c>
      <c r="M209" s="136"/>
      <c r="N209" s="136">
        <v>44925</v>
      </c>
    </row>
    <row r="210" spans="1:14" s="18" customFormat="1" ht="103.5" customHeight="1" x14ac:dyDescent="0.25">
      <c r="A210" s="61">
        <v>192</v>
      </c>
      <c r="B210" s="148" t="s">
        <v>1379</v>
      </c>
      <c r="C210" s="143" t="s">
        <v>892</v>
      </c>
      <c r="D210" s="143"/>
      <c r="E210" s="22" t="s">
        <v>595</v>
      </c>
      <c r="F210" s="22" t="s">
        <v>649</v>
      </c>
      <c r="G210" s="23" t="s">
        <v>650</v>
      </c>
      <c r="H210" s="145">
        <v>19727823</v>
      </c>
      <c r="I210" s="149"/>
      <c r="J210" s="108">
        <f t="shared" si="3"/>
        <v>19727823</v>
      </c>
      <c r="K210" s="143" t="s">
        <v>1380</v>
      </c>
      <c r="L210" s="150">
        <v>44911</v>
      </c>
      <c r="M210" s="150">
        <v>44911</v>
      </c>
      <c r="N210" s="150">
        <v>44925</v>
      </c>
    </row>
    <row r="211" spans="1:14" s="18" customFormat="1" ht="73.5" customHeight="1" x14ac:dyDescent="0.25">
      <c r="A211" s="61">
        <v>193</v>
      </c>
      <c r="B211" s="28" t="s">
        <v>1381</v>
      </c>
      <c r="C211" s="61" t="s">
        <v>911</v>
      </c>
      <c r="D211" s="61"/>
      <c r="E211" s="22" t="s">
        <v>977</v>
      </c>
      <c r="F211" s="28" t="s">
        <v>23</v>
      </c>
      <c r="G211" s="90" t="s">
        <v>979</v>
      </c>
      <c r="H211" s="108">
        <v>140500000</v>
      </c>
      <c r="I211" s="108"/>
      <c r="J211" s="108">
        <f t="shared" si="3"/>
        <v>140500000</v>
      </c>
      <c r="K211" s="61" t="s">
        <v>95</v>
      </c>
      <c r="L211" s="136">
        <v>44911</v>
      </c>
      <c r="M211" s="136">
        <v>44915</v>
      </c>
      <c r="N211" s="136">
        <v>44925</v>
      </c>
    </row>
    <row r="212" spans="1:14" s="18" customFormat="1" ht="58.5" customHeight="1" x14ac:dyDescent="0.25">
      <c r="A212" s="61">
        <v>194</v>
      </c>
      <c r="B212" s="28" t="s">
        <v>1382</v>
      </c>
      <c r="C212" s="61" t="s">
        <v>911</v>
      </c>
      <c r="D212" s="61"/>
      <c r="E212" s="22" t="s">
        <v>444</v>
      </c>
      <c r="F212" s="28" t="s">
        <v>19</v>
      </c>
      <c r="G212" s="23" t="s">
        <v>1383</v>
      </c>
      <c r="H212" s="108">
        <v>152000000</v>
      </c>
      <c r="I212" s="108"/>
      <c r="J212" s="108">
        <f t="shared" si="3"/>
        <v>152000000</v>
      </c>
      <c r="K212" s="61" t="s">
        <v>95</v>
      </c>
      <c r="L212" s="136">
        <v>44911</v>
      </c>
      <c r="M212" s="136">
        <v>44915</v>
      </c>
      <c r="N212" s="136">
        <v>44925</v>
      </c>
    </row>
    <row r="213" spans="1:14" s="18" customFormat="1" ht="72.75" customHeight="1" x14ac:dyDescent="0.25">
      <c r="A213" s="61">
        <v>195</v>
      </c>
      <c r="B213" s="28" t="s">
        <v>1384</v>
      </c>
      <c r="C213" s="61" t="s">
        <v>911</v>
      </c>
      <c r="D213" s="61"/>
      <c r="E213" s="22" t="s">
        <v>996</v>
      </c>
      <c r="F213" s="28">
        <v>49659420</v>
      </c>
      <c r="G213" s="90" t="s">
        <v>1385</v>
      </c>
      <c r="H213" s="108">
        <v>17000000</v>
      </c>
      <c r="I213" s="108"/>
      <c r="J213" s="108">
        <f t="shared" si="3"/>
        <v>17000000</v>
      </c>
      <c r="K213" s="61" t="s">
        <v>95</v>
      </c>
      <c r="L213" s="136">
        <v>44911</v>
      </c>
      <c r="M213" s="136">
        <v>44911</v>
      </c>
      <c r="N213" s="136">
        <v>44925</v>
      </c>
    </row>
    <row r="214" spans="1:14" s="18" customFormat="1" ht="84" customHeight="1" x14ac:dyDescent="0.25">
      <c r="A214" s="61">
        <v>196</v>
      </c>
      <c r="B214" s="28" t="s">
        <v>1386</v>
      </c>
      <c r="C214" s="61" t="s">
        <v>892</v>
      </c>
      <c r="D214" s="61"/>
      <c r="E214" s="22" t="s">
        <v>1387</v>
      </c>
      <c r="F214" s="28" t="s">
        <v>1388</v>
      </c>
      <c r="G214" s="90" t="s">
        <v>1389</v>
      </c>
      <c r="H214" s="108">
        <v>4029000</v>
      </c>
      <c r="I214" s="108"/>
      <c r="J214" s="108">
        <f t="shared" si="3"/>
        <v>4029000</v>
      </c>
      <c r="K214" s="61" t="s">
        <v>95</v>
      </c>
      <c r="L214" s="136">
        <v>44911</v>
      </c>
      <c r="M214" s="136">
        <v>44911</v>
      </c>
      <c r="N214" s="136">
        <v>44925</v>
      </c>
    </row>
    <row r="215" spans="1:14" s="18" customFormat="1" ht="72.75" customHeight="1" x14ac:dyDescent="0.25">
      <c r="A215" s="61">
        <v>197</v>
      </c>
      <c r="B215" s="28" t="s">
        <v>1390</v>
      </c>
      <c r="C215" s="61" t="s">
        <v>892</v>
      </c>
      <c r="D215" s="61"/>
      <c r="E215" s="22" t="s">
        <v>1044</v>
      </c>
      <c r="F215" s="26" t="s">
        <v>1045</v>
      </c>
      <c r="G215" s="23" t="s">
        <v>1018</v>
      </c>
      <c r="H215" s="145">
        <v>20000000</v>
      </c>
      <c r="I215" s="108"/>
      <c r="J215" s="108">
        <f t="shared" si="3"/>
        <v>20000000</v>
      </c>
      <c r="K215" s="61" t="s">
        <v>95</v>
      </c>
      <c r="L215" s="136">
        <v>44911</v>
      </c>
      <c r="M215" s="136">
        <v>44911</v>
      </c>
      <c r="N215" s="136">
        <v>44925</v>
      </c>
    </row>
    <row r="216" spans="1:14" s="18" customFormat="1" ht="76.5" customHeight="1" x14ac:dyDescent="0.25">
      <c r="A216" s="61">
        <v>198</v>
      </c>
      <c r="B216" s="28" t="s">
        <v>1391</v>
      </c>
      <c r="C216" s="61" t="s">
        <v>892</v>
      </c>
      <c r="D216" s="61"/>
      <c r="E216" s="28" t="s">
        <v>1392</v>
      </c>
      <c r="F216" s="28">
        <v>1065901773</v>
      </c>
      <c r="G216" s="90" t="s">
        <v>1393</v>
      </c>
      <c r="H216" s="108">
        <v>4000000</v>
      </c>
      <c r="I216" s="108"/>
      <c r="J216" s="108">
        <f t="shared" si="3"/>
        <v>4000000</v>
      </c>
      <c r="K216" s="61" t="s">
        <v>95</v>
      </c>
      <c r="L216" s="136">
        <v>44911</v>
      </c>
      <c r="M216" s="136">
        <v>44911</v>
      </c>
      <c r="N216" s="136">
        <v>44925</v>
      </c>
    </row>
    <row r="217" spans="1:14" s="18" customFormat="1" ht="77.25" customHeight="1" x14ac:dyDescent="0.25">
      <c r="A217" s="61">
        <v>199</v>
      </c>
      <c r="B217" s="28" t="s">
        <v>1394</v>
      </c>
      <c r="C217" s="61" t="s">
        <v>963</v>
      </c>
      <c r="D217" s="61"/>
      <c r="E217" s="22" t="s">
        <v>866</v>
      </c>
      <c r="F217" s="28" t="s">
        <v>867</v>
      </c>
      <c r="G217" s="90" t="s">
        <v>1395</v>
      </c>
      <c r="H217" s="108">
        <v>38695038</v>
      </c>
      <c r="I217" s="108"/>
      <c r="J217" s="108">
        <f t="shared" si="3"/>
        <v>38695038</v>
      </c>
      <c r="K217" s="61" t="s">
        <v>153</v>
      </c>
      <c r="L217" s="136">
        <v>44918</v>
      </c>
      <c r="M217" s="136">
        <v>44918</v>
      </c>
      <c r="N217" s="136">
        <v>44923</v>
      </c>
    </row>
    <row r="218" spans="1:14" x14ac:dyDescent="0.25">
      <c r="L218" s="58"/>
      <c r="M218" s="58"/>
      <c r="N218" s="58"/>
    </row>
    <row r="219" spans="1:14" x14ac:dyDescent="0.25">
      <c r="L219" s="58"/>
      <c r="M219" s="58"/>
      <c r="N219" s="58"/>
    </row>
    <row r="220" spans="1:14" x14ac:dyDescent="0.25">
      <c r="L220" s="58"/>
      <c r="M220" s="58"/>
      <c r="N220" s="58"/>
    </row>
    <row r="221" spans="1:14" x14ac:dyDescent="0.25">
      <c r="L221" s="58"/>
      <c r="M221" s="58"/>
      <c r="N221" s="58"/>
    </row>
    <row r="222" spans="1:14" x14ac:dyDescent="0.25">
      <c r="L222" s="58"/>
      <c r="M222" s="58"/>
      <c r="N222" s="58"/>
    </row>
    <row r="223" spans="1:14" x14ac:dyDescent="0.25">
      <c r="L223" s="58"/>
      <c r="M223" s="58"/>
      <c r="N223" s="58"/>
    </row>
    <row r="224" spans="1:14" x14ac:dyDescent="0.25">
      <c r="L224" s="58"/>
      <c r="M224" s="58"/>
      <c r="N224" s="58"/>
    </row>
    <row r="225" spans="12:14" x14ac:dyDescent="0.25">
      <c r="L225" s="58"/>
      <c r="M225" s="58"/>
      <c r="N225" s="58"/>
    </row>
    <row r="226" spans="12:14" x14ac:dyDescent="0.25">
      <c r="L226" s="58"/>
      <c r="M226" s="58"/>
      <c r="N226" s="58"/>
    </row>
    <row r="227" spans="12:14" x14ac:dyDescent="0.25">
      <c r="L227" s="58"/>
      <c r="M227" s="58"/>
      <c r="N227" s="58"/>
    </row>
    <row r="228" spans="12:14" x14ac:dyDescent="0.25">
      <c r="L228" s="58"/>
      <c r="M228" s="58"/>
      <c r="N228" s="58"/>
    </row>
    <row r="229" spans="12:14" x14ac:dyDescent="0.25">
      <c r="L229" s="58"/>
      <c r="M229" s="58"/>
      <c r="N229" s="58"/>
    </row>
    <row r="230" spans="12:14" x14ac:dyDescent="0.25">
      <c r="L230" s="58"/>
      <c r="M230" s="58"/>
      <c r="N230" s="58"/>
    </row>
    <row r="231" spans="12:14" x14ac:dyDescent="0.25">
      <c r="L231" s="58"/>
      <c r="M231" s="58"/>
      <c r="N231" s="58"/>
    </row>
    <row r="232" spans="12:14" x14ac:dyDescent="0.25">
      <c r="L232" s="58"/>
      <c r="M232" s="58"/>
      <c r="N232" s="58"/>
    </row>
    <row r="233" spans="12:14" x14ac:dyDescent="0.25">
      <c r="L233" s="58"/>
      <c r="M233" s="58"/>
      <c r="N233" s="58"/>
    </row>
    <row r="234" spans="12:14" x14ac:dyDescent="0.25">
      <c r="L234" s="58"/>
      <c r="M234" s="58"/>
      <c r="N234" s="58"/>
    </row>
    <row r="235" spans="12:14" x14ac:dyDescent="0.25">
      <c r="L235" s="58"/>
      <c r="M235" s="58"/>
      <c r="N235" s="58"/>
    </row>
    <row r="236" spans="12:14" x14ac:dyDescent="0.25">
      <c r="L236" s="58"/>
      <c r="M236" s="58"/>
      <c r="N236" s="58"/>
    </row>
    <row r="237" spans="12:14" x14ac:dyDescent="0.25">
      <c r="L237" s="58"/>
      <c r="M237" s="58"/>
      <c r="N237" s="58"/>
    </row>
    <row r="238" spans="12:14" x14ac:dyDescent="0.25">
      <c r="L238" s="58"/>
      <c r="M238" s="58"/>
      <c r="N238" s="58"/>
    </row>
    <row r="239" spans="12:14" x14ac:dyDescent="0.25">
      <c r="L239" s="58"/>
      <c r="M239" s="58"/>
      <c r="N239" s="58"/>
    </row>
    <row r="240" spans="12:14" x14ac:dyDescent="0.25">
      <c r="L240" s="58"/>
      <c r="M240" s="58"/>
      <c r="N240" s="58"/>
    </row>
    <row r="241" spans="12:14" x14ac:dyDescent="0.25">
      <c r="L241" s="58"/>
      <c r="M241" s="58"/>
      <c r="N241" s="58"/>
    </row>
    <row r="242" spans="12:14" x14ac:dyDescent="0.25">
      <c r="L242" s="58"/>
      <c r="M242" s="58"/>
      <c r="N242" s="58"/>
    </row>
    <row r="243" spans="12:14" x14ac:dyDescent="0.25">
      <c r="L243" s="58"/>
      <c r="M243" s="58"/>
      <c r="N243" s="58"/>
    </row>
    <row r="244" spans="12:14" x14ac:dyDescent="0.25">
      <c r="L244" s="58"/>
      <c r="M244" s="58"/>
      <c r="N244" s="58"/>
    </row>
    <row r="245" spans="12:14" x14ac:dyDescent="0.25">
      <c r="L245" s="58"/>
      <c r="M245" s="58"/>
      <c r="N245" s="58"/>
    </row>
    <row r="246" spans="12:14" x14ac:dyDescent="0.25">
      <c r="L246" s="58"/>
      <c r="M246" s="58"/>
      <c r="N246" s="58"/>
    </row>
    <row r="247" spans="12:14" x14ac:dyDescent="0.25">
      <c r="L247" s="58"/>
      <c r="M247" s="58"/>
      <c r="N247" s="58"/>
    </row>
    <row r="248" spans="12:14" x14ac:dyDescent="0.25">
      <c r="L248" s="58"/>
      <c r="M248" s="58"/>
      <c r="N248" s="58"/>
    </row>
    <row r="249" spans="12:14" x14ac:dyDescent="0.25">
      <c r="L249" s="58"/>
      <c r="M249" s="58"/>
      <c r="N249" s="58"/>
    </row>
    <row r="250" spans="12:14" x14ac:dyDescent="0.25">
      <c r="L250" s="58"/>
      <c r="M250" s="58"/>
      <c r="N250" s="58"/>
    </row>
    <row r="251" spans="12:14" x14ac:dyDescent="0.25">
      <c r="L251" s="58"/>
      <c r="M251" s="58"/>
      <c r="N251" s="58"/>
    </row>
    <row r="252" spans="12:14" x14ac:dyDescent="0.25">
      <c r="L252" s="58"/>
      <c r="M252" s="58"/>
      <c r="N252" s="58"/>
    </row>
    <row r="253" spans="12:14" x14ac:dyDescent="0.25">
      <c r="L253" s="58"/>
      <c r="M253" s="58"/>
      <c r="N253" s="58"/>
    </row>
    <row r="254" spans="12:14" x14ac:dyDescent="0.25">
      <c r="L254" s="58"/>
      <c r="M254" s="58"/>
      <c r="N254" s="58"/>
    </row>
    <row r="255" spans="12:14" x14ac:dyDescent="0.25">
      <c r="L255" s="58"/>
      <c r="M255" s="58"/>
      <c r="N255" s="58"/>
    </row>
    <row r="256" spans="12:14" x14ac:dyDescent="0.25">
      <c r="L256" s="58"/>
      <c r="M256" s="58"/>
      <c r="N256" s="58"/>
    </row>
    <row r="257" spans="12:14" x14ac:dyDescent="0.25">
      <c r="L257" s="58"/>
      <c r="M257" s="58"/>
      <c r="N257" s="58"/>
    </row>
    <row r="258" spans="12:14" x14ac:dyDescent="0.25">
      <c r="L258" s="58"/>
      <c r="M258" s="58"/>
      <c r="N258" s="58"/>
    </row>
    <row r="259" spans="12:14" x14ac:dyDescent="0.25">
      <c r="L259" s="58"/>
      <c r="M259" s="58"/>
      <c r="N259" s="58"/>
    </row>
    <row r="260" spans="12:14" x14ac:dyDescent="0.25">
      <c r="L260" s="58"/>
      <c r="M260" s="58"/>
      <c r="N260" s="58"/>
    </row>
    <row r="261" spans="12:14" x14ac:dyDescent="0.25">
      <c r="L261" s="58"/>
      <c r="M261" s="58"/>
      <c r="N261" s="58"/>
    </row>
    <row r="262" spans="12:14" x14ac:dyDescent="0.25">
      <c r="L262" s="58"/>
      <c r="M262" s="58"/>
      <c r="N262" s="58"/>
    </row>
    <row r="263" spans="12:14" x14ac:dyDescent="0.25">
      <c r="L263" s="58"/>
      <c r="M263" s="58"/>
      <c r="N263" s="58"/>
    </row>
    <row r="264" spans="12:14" x14ac:dyDescent="0.25">
      <c r="L264" s="58"/>
      <c r="M264" s="58"/>
      <c r="N264" s="58"/>
    </row>
    <row r="265" spans="12:14" x14ac:dyDescent="0.25">
      <c r="L265" s="58"/>
      <c r="M265" s="58"/>
      <c r="N265" s="58"/>
    </row>
    <row r="266" spans="12:14" x14ac:dyDescent="0.25">
      <c r="L266" s="58"/>
      <c r="M266" s="58"/>
      <c r="N266" s="58"/>
    </row>
    <row r="267" spans="12:14" x14ac:dyDescent="0.25">
      <c r="L267" s="58"/>
      <c r="M267" s="58"/>
      <c r="N267" s="58"/>
    </row>
    <row r="268" spans="12:14" x14ac:dyDescent="0.25">
      <c r="L268" s="58"/>
      <c r="M268" s="58"/>
      <c r="N268" s="58"/>
    </row>
    <row r="269" spans="12:14" x14ac:dyDescent="0.25">
      <c r="L269" s="58"/>
      <c r="M269" s="58"/>
      <c r="N269" s="58"/>
    </row>
    <row r="270" spans="12:14" x14ac:dyDescent="0.25">
      <c r="L270" s="58"/>
      <c r="M270" s="58"/>
      <c r="N270" s="58"/>
    </row>
    <row r="271" spans="12:14" x14ac:dyDescent="0.25">
      <c r="L271" s="58"/>
      <c r="M271" s="58"/>
      <c r="N271" s="58"/>
    </row>
    <row r="272" spans="12:14" x14ac:dyDescent="0.25">
      <c r="L272" s="58"/>
      <c r="M272" s="58"/>
      <c r="N272" s="58"/>
    </row>
    <row r="273" spans="12:14" x14ac:dyDescent="0.25">
      <c r="L273" s="58"/>
      <c r="M273" s="58"/>
      <c r="N273" s="58"/>
    </row>
    <row r="274" spans="12:14" x14ac:dyDescent="0.25">
      <c r="L274" s="58"/>
      <c r="M274" s="58"/>
      <c r="N274" s="58"/>
    </row>
    <row r="275" spans="12:14" x14ac:dyDescent="0.25">
      <c r="L275" s="58"/>
      <c r="M275" s="58"/>
      <c r="N275" s="58"/>
    </row>
    <row r="276" spans="12:14" x14ac:dyDescent="0.25">
      <c r="L276" s="58"/>
      <c r="M276" s="58"/>
      <c r="N276" s="58"/>
    </row>
    <row r="277" spans="12:14" x14ac:dyDescent="0.25">
      <c r="L277" s="58"/>
      <c r="M277" s="58"/>
      <c r="N277" s="58"/>
    </row>
    <row r="278" spans="12:14" x14ac:dyDescent="0.25">
      <c r="L278" s="58"/>
      <c r="M278" s="58"/>
      <c r="N278" s="58"/>
    </row>
    <row r="279" spans="12:14" x14ac:dyDescent="0.25">
      <c r="L279" s="58"/>
      <c r="M279" s="58"/>
      <c r="N279" s="58"/>
    </row>
    <row r="280" spans="12:14" x14ac:dyDescent="0.25">
      <c r="L280" s="58"/>
      <c r="M280" s="58"/>
      <c r="N280" s="58"/>
    </row>
    <row r="281" spans="12:14" x14ac:dyDescent="0.25">
      <c r="L281" s="58"/>
      <c r="M281" s="58"/>
      <c r="N281" s="58"/>
    </row>
    <row r="282" spans="12:14" x14ac:dyDescent="0.25">
      <c r="L282" s="58"/>
      <c r="M282" s="58"/>
      <c r="N282" s="58"/>
    </row>
    <row r="283" spans="12:14" x14ac:dyDescent="0.25">
      <c r="L283" s="58"/>
      <c r="M283" s="58"/>
      <c r="N283" s="58"/>
    </row>
    <row r="284" spans="12:14" x14ac:dyDescent="0.25">
      <c r="L284" s="58"/>
      <c r="M284" s="58"/>
      <c r="N284" s="58"/>
    </row>
    <row r="285" spans="12:14" x14ac:dyDescent="0.25">
      <c r="L285" s="58"/>
      <c r="M285" s="58"/>
      <c r="N285" s="58"/>
    </row>
    <row r="286" spans="12:14" x14ac:dyDescent="0.25">
      <c r="L286" s="58"/>
      <c r="M286" s="58"/>
      <c r="N286" s="58"/>
    </row>
    <row r="287" spans="12:14" x14ac:dyDescent="0.25">
      <c r="L287" s="58"/>
      <c r="M287" s="58"/>
      <c r="N287" s="58"/>
    </row>
    <row r="288" spans="12:14" x14ac:dyDescent="0.25">
      <c r="L288" s="58"/>
      <c r="M288" s="58"/>
      <c r="N288" s="58"/>
    </row>
    <row r="289" spans="12:14" x14ac:dyDescent="0.25">
      <c r="L289" s="58"/>
      <c r="M289" s="58"/>
      <c r="N289" s="58"/>
    </row>
    <row r="290" spans="12:14" x14ac:dyDescent="0.25">
      <c r="L290" s="58"/>
      <c r="M290" s="58"/>
      <c r="N290" s="58"/>
    </row>
    <row r="291" spans="12:14" x14ac:dyDescent="0.25">
      <c r="L291" s="58"/>
      <c r="M291" s="58"/>
      <c r="N291" s="58"/>
    </row>
    <row r="292" spans="12:14" x14ac:dyDescent="0.25">
      <c r="L292" s="58"/>
      <c r="M292" s="58"/>
      <c r="N292" s="58"/>
    </row>
    <row r="293" spans="12:14" x14ac:dyDescent="0.25">
      <c r="L293" s="58"/>
      <c r="M293" s="58"/>
      <c r="N293" s="58"/>
    </row>
    <row r="294" spans="12:14" x14ac:dyDescent="0.25">
      <c r="L294" s="58"/>
      <c r="M294" s="58"/>
      <c r="N294" s="58"/>
    </row>
    <row r="295" spans="12:14" x14ac:dyDescent="0.25">
      <c r="L295" s="58"/>
      <c r="M295" s="58"/>
      <c r="N295" s="58"/>
    </row>
    <row r="296" spans="12:14" x14ac:dyDescent="0.25">
      <c r="L296" s="58"/>
      <c r="M296" s="58"/>
      <c r="N296" s="58"/>
    </row>
    <row r="297" spans="12:14" x14ac:dyDescent="0.25">
      <c r="L297" s="58"/>
      <c r="M297" s="58"/>
      <c r="N297" s="58"/>
    </row>
    <row r="298" spans="12:14" x14ac:dyDescent="0.25">
      <c r="L298" s="58"/>
      <c r="M298" s="58"/>
      <c r="N298" s="58"/>
    </row>
    <row r="299" spans="12:14" x14ac:dyDescent="0.25">
      <c r="L299" s="58"/>
      <c r="M299" s="58"/>
      <c r="N299" s="58"/>
    </row>
    <row r="300" spans="12:14" x14ac:dyDescent="0.25">
      <c r="L300" s="58"/>
      <c r="M300" s="58"/>
      <c r="N300" s="58"/>
    </row>
    <row r="301" spans="12:14" x14ac:dyDescent="0.25">
      <c r="L301" s="58"/>
      <c r="M301" s="58"/>
      <c r="N301" s="58"/>
    </row>
    <row r="302" spans="12:14" x14ac:dyDescent="0.25">
      <c r="L302" s="58"/>
      <c r="M302" s="58"/>
      <c r="N302" s="58"/>
    </row>
    <row r="303" spans="12:14" x14ac:dyDescent="0.25">
      <c r="L303" s="58"/>
      <c r="M303" s="58"/>
      <c r="N303" s="58"/>
    </row>
    <row r="304" spans="12:14" x14ac:dyDescent="0.25">
      <c r="L304" s="58"/>
      <c r="M304" s="58"/>
      <c r="N304" s="58"/>
    </row>
    <row r="305" spans="12:14" x14ac:dyDescent="0.25">
      <c r="L305" s="58"/>
      <c r="M305" s="58"/>
      <c r="N305" s="58"/>
    </row>
    <row r="306" spans="12:14" x14ac:dyDescent="0.25">
      <c r="L306" s="58"/>
      <c r="M306" s="58"/>
      <c r="N306" s="58"/>
    </row>
    <row r="307" spans="12:14" x14ac:dyDescent="0.25">
      <c r="L307" s="58"/>
      <c r="M307" s="58"/>
      <c r="N307" s="58"/>
    </row>
    <row r="308" spans="12:14" x14ac:dyDescent="0.25">
      <c r="L308" s="58"/>
      <c r="M308" s="58"/>
      <c r="N308" s="58"/>
    </row>
    <row r="309" spans="12:14" x14ac:dyDescent="0.25">
      <c r="L309" s="58"/>
      <c r="M309" s="58"/>
      <c r="N309" s="58"/>
    </row>
    <row r="310" spans="12:14" x14ac:dyDescent="0.25">
      <c r="L310" s="58"/>
      <c r="M310" s="58"/>
      <c r="N310" s="58"/>
    </row>
    <row r="311" spans="12:14" x14ac:dyDescent="0.25">
      <c r="L311" s="58"/>
      <c r="M311" s="58"/>
      <c r="N311" s="58"/>
    </row>
    <row r="312" spans="12:14" x14ac:dyDescent="0.25">
      <c r="L312" s="58"/>
      <c r="M312" s="58"/>
      <c r="N312" s="58"/>
    </row>
    <row r="313" spans="12:14" x14ac:dyDescent="0.25">
      <c r="L313" s="58"/>
      <c r="M313" s="58"/>
      <c r="N313" s="58"/>
    </row>
    <row r="314" spans="12:14" x14ac:dyDescent="0.25">
      <c r="L314" s="58"/>
      <c r="M314" s="58"/>
      <c r="N314" s="58"/>
    </row>
    <row r="315" spans="12:14" x14ac:dyDescent="0.25">
      <c r="L315" s="58"/>
      <c r="M315" s="58"/>
      <c r="N315" s="58"/>
    </row>
    <row r="316" spans="12:14" x14ac:dyDescent="0.25">
      <c r="L316" s="58"/>
      <c r="M316" s="58"/>
      <c r="N316" s="58"/>
    </row>
    <row r="317" spans="12:14" x14ac:dyDescent="0.25">
      <c r="L317" s="58"/>
      <c r="M317" s="58"/>
      <c r="N317" s="58"/>
    </row>
    <row r="318" spans="12:14" x14ac:dyDescent="0.25">
      <c r="L318" s="58"/>
      <c r="M318" s="58"/>
      <c r="N318" s="58"/>
    </row>
    <row r="319" spans="12:14" x14ac:dyDescent="0.25">
      <c r="L319" s="58"/>
      <c r="M319" s="58"/>
      <c r="N319" s="58"/>
    </row>
    <row r="320" spans="12:14" x14ac:dyDescent="0.25">
      <c r="L320" s="58"/>
      <c r="M320" s="58"/>
      <c r="N320" s="58"/>
    </row>
    <row r="321" spans="12:14" x14ac:dyDescent="0.25">
      <c r="L321" s="58"/>
      <c r="M321" s="58"/>
      <c r="N321" s="58"/>
    </row>
    <row r="322" spans="12:14" x14ac:dyDescent="0.25">
      <c r="L322" s="58"/>
      <c r="M322" s="58"/>
      <c r="N322" s="58"/>
    </row>
    <row r="323" spans="12:14" x14ac:dyDescent="0.25">
      <c r="L323" s="58"/>
      <c r="M323" s="58"/>
      <c r="N323" s="58"/>
    </row>
    <row r="324" spans="12:14" x14ac:dyDescent="0.25">
      <c r="L324" s="58"/>
      <c r="M324" s="58"/>
      <c r="N324" s="58"/>
    </row>
    <row r="325" spans="12:14" x14ac:dyDescent="0.25">
      <c r="L325" s="58"/>
      <c r="M325" s="58"/>
      <c r="N325" s="58"/>
    </row>
    <row r="326" spans="12:14" x14ac:dyDescent="0.25">
      <c r="L326" s="58"/>
      <c r="M326" s="58"/>
      <c r="N326" s="58"/>
    </row>
    <row r="327" spans="12:14" x14ac:dyDescent="0.25">
      <c r="L327" s="58"/>
      <c r="M327" s="58"/>
      <c r="N327" s="58"/>
    </row>
    <row r="328" spans="12:14" x14ac:dyDescent="0.25">
      <c r="L328" s="58"/>
      <c r="M328" s="58"/>
      <c r="N328" s="58"/>
    </row>
    <row r="329" spans="12:14" x14ac:dyDescent="0.25">
      <c r="L329" s="58"/>
      <c r="M329" s="58"/>
      <c r="N329" s="58"/>
    </row>
    <row r="330" spans="12:14" x14ac:dyDescent="0.25">
      <c r="L330" s="58"/>
      <c r="M330" s="58"/>
      <c r="N330" s="58"/>
    </row>
    <row r="331" spans="12:14" x14ac:dyDescent="0.25">
      <c r="L331" s="58"/>
      <c r="M331" s="58"/>
      <c r="N331" s="58"/>
    </row>
    <row r="332" spans="12:14" x14ac:dyDescent="0.25">
      <c r="L332" s="58"/>
      <c r="M332" s="58"/>
      <c r="N332" s="58"/>
    </row>
    <row r="333" spans="12:14" x14ac:dyDescent="0.25">
      <c r="L333" s="58"/>
      <c r="M333" s="58"/>
      <c r="N333" s="58"/>
    </row>
    <row r="334" spans="12:14" x14ac:dyDescent="0.25">
      <c r="L334" s="58"/>
      <c r="M334" s="58"/>
      <c r="N334" s="58"/>
    </row>
    <row r="335" spans="12:14" x14ac:dyDescent="0.25">
      <c r="L335" s="58"/>
      <c r="M335" s="58"/>
      <c r="N335" s="58"/>
    </row>
    <row r="336" spans="12:14" x14ac:dyDescent="0.25">
      <c r="L336" s="58"/>
      <c r="M336" s="58"/>
      <c r="N336" s="58"/>
    </row>
    <row r="337" spans="12:14" x14ac:dyDescent="0.25">
      <c r="L337" s="58"/>
      <c r="M337" s="58"/>
      <c r="N337" s="58"/>
    </row>
    <row r="338" spans="12:14" x14ac:dyDescent="0.25">
      <c r="L338" s="58"/>
      <c r="M338" s="58"/>
      <c r="N338" s="58"/>
    </row>
    <row r="339" spans="12:14" x14ac:dyDescent="0.25">
      <c r="L339" s="58"/>
      <c r="M339" s="58"/>
      <c r="N339" s="58"/>
    </row>
    <row r="340" spans="12:14" x14ac:dyDescent="0.25">
      <c r="L340" s="58"/>
      <c r="M340" s="58"/>
      <c r="N340" s="58"/>
    </row>
    <row r="341" spans="12:14" x14ac:dyDescent="0.25">
      <c r="L341" s="58"/>
      <c r="M341" s="58"/>
      <c r="N341" s="58"/>
    </row>
    <row r="342" spans="12:14" x14ac:dyDescent="0.25">
      <c r="L342" s="58"/>
      <c r="M342" s="58"/>
      <c r="N342" s="58"/>
    </row>
    <row r="343" spans="12:14" x14ac:dyDescent="0.25">
      <c r="L343" s="58"/>
      <c r="M343" s="58"/>
      <c r="N343" s="58"/>
    </row>
    <row r="344" spans="12:14" x14ac:dyDescent="0.25">
      <c r="L344" s="58"/>
      <c r="M344" s="58"/>
      <c r="N344" s="58"/>
    </row>
    <row r="345" spans="12:14" x14ac:dyDescent="0.25">
      <c r="L345" s="58"/>
      <c r="M345" s="58"/>
      <c r="N345" s="58"/>
    </row>
    <row r="346" spans="12:14" x14ac:dyDescent="0.25">
      <c r="L346" s="58"/>
      <c r="M346" s="58"/>
      <c r="N346" s="58"/>
    </row>
    <row r="347" spans="12:14" x14ac:dyDescent="0.25">
      <c r="L347" s="58"/>
      <c r="M347" s="58"/>
      <c r="N347" s="58"/>
    </row>
    <row r="348" spans="12:14" x14ac:dyDescent="0.25">
      <c r="L348" s="58"/>
      <c r="M348" s="58"/>
      <c r="N348" s="58"/>
    </row>
    <row r="349" spans="12:14" x14ac:dyDescent="0.25">
      <c r="L349" s="58"/>
      <c r="M349" s="58"/>
      <c r="N349" s="58"/>
    </row>
    <row r="350" spans="12:14" x14ac:dyDescent="0.25">
      <c r="L350" s="58"/>
      <c r="M350" s="58"/>
      <c r="N350" s="58"/>
    </row>
    <row r="351" spans="12:14" x14ac:dyDescent="0.25">
      <c r="L351" s="58"/>
      <c r="M351" s="58"/>
      <c r="N351" s="58"/>
    </row>
    <row r="352" spans="12:14" x14ac:dyDescent="0.25">
      <c r="L352" s="58"/>
      <c r="M352" s="58"/>
      <c r="N352" s="58"/>
    </row>
    <row r="353" spans="12:14" x14ac:dyDescent="0.25">
      <c r="L353" s="58"/>
      <c r="M353" s="58"/>
      <c r="N353" s="58"/>
    </row>
    <row r="354" spans="12:14" x14ac:dyDescent="0.25">
      <c r="L354" s="58"/>
      <c r="M354" s="58"/>
      <c r="N354" s="58"/>
    </row>
    <row r="355" spans="12:14" x14ac:dyDescent="0.25">
      <c r="L355" s="58"/>
      <c r="M355" s="58"/>
      <c r="N355" s="58"/>
    </row>
    <row r="356" spans="12:14" x14ac:dyDescent="0.25">
      <c r="L356" s="58"/>
      <c r="M356" s="58"/>
      <c r="N356" s="58"/>
    </row>
    <row r="357" spans="12:14" x14ac:dyDescent="0.25">
      <c r="L357" s="58"/>
      <c r="M357" s="58"/>
      <c r="N357" s="58"/>
    </row>
    <row r="358" spans="12:14" x14ac:dyDescent="0.25">
      <c r="L358" s="58"/>
      <c r="M358" s="58"/>
      <c r="N358" s="58"/>
    </row>
    <row r="359" spans="12:14" x14ac:dyDescent="0.25">
      <c r="L359" s="58"/>
      <c r="M359" s="58"/>
      <c r="N359" s="58"/>
    </row>
    <row r="360" spans="12:14" x14ac:dyDescent="0.25">
      <c r="L360" s="58"/>
      <c r="M360" s="58"/>
      <c r="N360" s="58"/>
    </row>
    <row r="361" spans="12:14" x14ac:dyDescent="0.25">
      <c r="L361" s="58"/>
      <c r="M361" s="58"/>
      <c r="N361" s="58"/>
    </row>
    <row r="362" spans="12:14" x14ac:dyDescent="0.25">
      <c r="L362" s="58"/>
      <c r="M362" s="58"/>
      <c r="N362" s="58"/>
    </row>
    <row r="363" spans="12:14" x14ac:dyDescent="0.25">
      <c r="L363" s="58"/>
      <c r="M363" s="58"/>
      <c r="N363" s="58"/>
    </row>
    <row r="364" spans="12:14" x14ac:dyDescent="0.25">
      <c r="L364" s="58"/>
      <c r="M364" s="58"/>
      <c r="N364" s="58"/>
    </row>
    <row r="365" spans="12:14" x14ac:dyDescent="0.25">
      <c r="L365" s="58"/>
      <c r="M365" s="58"/>
      <c r="N365" s="58"/>
    </row>
    <row r="366" spans="12:14" x14ac:dyDescent="0.25">
      <c r="L366" s="58"/>
      <c r="M366" s="58"/>
      <c r="N366" s="58"/>
    </row>
    <row r="367" spans="12:14" x14ac:dyDescent="0.25">
      <c r="L367" s="58"/>
      <c r="M367" s="58"/>
      <c r="N367" s="58"/>
    </row>
    <row r="368" spans="12:14" x14ac:dyDescent="0.25">
      <c r="L368" s="58"/>
      <c r="M368" s="58"/>
      <c r="N368" s="58"/>
    </row>
    <row r="369" spans="12:14" x14ac:dyDescent="0.25">
      <c r="L369" s="58"/>
      <c r="M369" s="58"/>
      <c r="N369" s="58"/>
    </row>
    <row r="370" spans="12:14" x14ac:dyDescent="0.25">
      <c r="L370" s="58"/>
      <c r="M370" s="58"/>
      <c r="N370" s="58"/>
    </row>
    <row r="371" spans="12:14" x14ac:dyDescent="0.25">
      <c r="L371" s="58"/>
      <c r="M371" s="58"/>
      <c r="N371" s="58"/>
    </row>
    <row r="372" spans="12:14" x14ac:dyDescent="0.25">
      <c r="L372" s="58"/>
      <c r="M372" s="58"/>
      <c r="N372" s="58"/>
    </row>
    <row r="373" spans="12:14" x14ac:dyDescent="0.25">
      <c r="L373" s="58"/>
      <c r="M373" s="58"/>
      <c r="N373" s="58"/>
    </row>
    <row r="374" spans="12:14" x14ac:dyDescent="0.25">
      <c r="L374" s="58"/>
      <c r="M374" s="58"/>
      <c r="N374" s="58"/>
    </row>
    <row r="375" spans="12:14" x14ac:dyDescent="0.25">
      <c r="L375" s="58"/>
      <c r="M375" s="58"/>
      <c r="N375" s="58"/>
    </row>
    <row r="376" spans="12:14" x14ac:dyDescent="0.25">
      <c r="L376" s="58"/>
      <c r="M376" s="58"/>
      <c r="N376" s="58"/>
    </row>
    <row r="377" spans="12:14" x14ac:dyDescent="0.25">
      <c r="L377" s="58"/>
      <c r="M377" s="58"/>
      <c r="N377" s="58"/>
    </row>
    <row r="378" spans="12:14" x14ac:dyDescent="0.25">
      <c r="L378" s="58"/>
      <c r="M378" s="58"/>
      <c r="N378" s="58"/>
    </row>
    <row r="379" spans="12:14" x14ac:dyDescent="0.25">
      <c r="L379" s="58"/>
      <c r="M379" s="58"/>
      <c r="N379" s="58"/>
    </row>
    <row r="380" spans="12:14" x14ac:dyDescent="0.25">
      <c r="L380" s="58"/>
      <c r="M380" s="58"/>
      <c r="N380" s="58"/>
    </row>
    <row r="381" spans="12:14" x14ac:dyDescent="0.25">
      <c r="L381" s="58"/>
      <c r="M381" s="58"/>
      <c r="N381" s="58"/>
    </row>
    <row r="382" spans="12:14" x14ac:dyDescent="0.25">
      <c r="L382" s="58"/>
      <c r="M382" s="58"/>
      <c r="N382" s="58"/>
    </row>
    <row r="383" spans="12:14" x14ac:dyDescent="0.25">
      <c r="L383" s="58"/>
      <c r="M383" s="58"/>
      <c r="N383" s="58"/>
    </row>
    <row r="384" spans="12:14" x14ac:dyDescent="0.25">
      <c r="L384" s="58"/>
      <c r="M384" s="58"/>
      <c r="N384" s="58"/>
    </row>
    <row r="385" spans="12:14" x14ac:dyDescent="0.25">
      <c r="L385" s="58"/>
      <c r="M385" s="58"/>
      <c r="N385" s="58"/>
    </row>
    <row r="386" spans="12:14" x14ac:dyDescent="0.25">
      <c r="L386" s="58"/>
      <c r="M386" s="58"/>
      <c r="N386" s="58"/>
    </row>
    <row r="387" spans="12:14" x14ac:dyDescent="0.25">
      <c r="L387" s="58"/>
      <c r="M387" s="58"/>
      <c r="N387" s="58"/>
    </row>
    <row r="388" spans="12:14" x14ac:dyDescent="0.25">
      <c r="L388" s="58"/>
      <c r="M388" s="58"/>
      <c r="N388" s="58"/>
    </row>
    <row r="389" spans="12:14" x14ac:dyDescent="0.25">
      <c r="L389" s="58"/>
      <c r="M389" s="58"/>
      <c r="N389" s="58"/>
    </row>
    <row r="390" spans="12:14" x14ac:dyDescent="0.25">
      <c r="L390" s="58"/>
      <c r="M390" s="58"/>
      <c r="N390" s="58"/>
    </row>
    <row r="391" spans="12:14" x14ac:dyDescent="0.25">
      <c r="L391" s="58"/>
      <c r="M391" s="58"/>
      <c r="N391" s="58"/>
    </row>
    <row r="392" spans="12:14" x14ac:dyDescent="0.25">
      <c r="L392" s="58"/>
      <c r="M392" s="58"/>
      <c r="N392" s="58"/>
    </row>
    <row r="393" spans="12:14" x14ac:dyDescent="0.25">
      <c r="L393" s="58"/>
      <c r="M393" s="58"/>
      <c r="N393" s="58"/>
    </row>
    <row r="394" spans="12:14" x14ac:dyDescent="0.25">
      <c r="L394" s="58"/>
      <c r="M394" s="58"/>
      <c r="N394" s="58"/>
    </row>
    <row r="395" spans="12:14" x14ac:dyDescent="0.25">
      <c r="L395" s="58"/>
      <c r="M395" s="58"/>
      <c r="N395" s="58"/>
    </row>
    <row r="396" spans="12:14" x14ac:dyDescent="0.25">
      <c r="L396" s="58"/>
      <c r="M396" s="58"/>
      <c r="N396" s="58"/>
    </row>
    <row r="397" spans="12:14" x14ac:dyDescent="0.25">
      <c r="L397" s="58"/>
      <c r="M397" s="58"/>
      <c r="N397" s="58"/>
    </row>
    <row r="398" spans="12:14" x14ac:dyDescent="0.25">
      <c r="L398" s="58"/>
      <c r="M398" s="58"/>
      <c r="N398" s="58"/>
    </row>
    <row r="399" spans="12:14" x14ac:dyDescent="0.25">
      <c r="L399" s="58"/>
      <c r="M399" s="58"/>
      <c r="N399" s="58"/>
    </row>
    <row r="400" spans="12:14" x14ac:dyDescent="0.25">
      <c r="L400" s="58"/>
      <c r="M400" s="58"/>
      <c r="N400" s="58"/>
    </row>
    <row r="401" spans="12:14" x14ac:dyDescent="0.25">
      <c r="L401" s="58"/>
      <c r="M401" s="58"/>
      <c r="N401" s="58"/>
    </row>
    <row r="402" spans="12:14" x14ac:dyDescent="0.25">
      <c r="L402" s="58"/>
      <c r="M402" s="58"/>
      <c r="N402" s="58"/>
    </row>
    <row r="403" spans="12:14" x14ac:dyDescent="0.25">
      <c r="L403" s="58"/>
      <c r="M403" s="58"/>
      <c r="N403" s="58"/>
    </row>
    <row r="404" spans="12:14" x14ac:dyDescent="0.25">
      <c r="L404" s="58"/>
      <c r="M404" s="58"/>
      <c r="N404" s="58"/>
    </row>
    <row r="405" spans="12:14" x14ac:dyDescent="0.25">
      <c r="L405" s="58"/>
      <c r="M405" s="58"/>
      <c r="N405" s="58"/>
    </row>
    <row r="406" spans="12:14" x14ac:dyDescent="0.25">
      <c r="L406" s="58"/>
      <c r="M406" s="58"/>
      <c r="N406" s="58"/>
    </row>
    <row r="407" spans="12:14" x14ac:dyDescent="0.25">
      <c r="L407" s="58"/>
      <c r="M407" s="58"/>
      <c r="N407" s="58"/>
    </row>
    <row r="408" spans="12:14" x14ac:dyDescent="0.25">
      <c r="L408" s="58"/>
      <c r="M408" s="58"/>
      <c r="N408" s="58"/>
    </row>
    <row r="409" spans="12:14" x14ac:dyDescent="0.25">
      <c r="L409" s="58"/>
      <c r="M409" s="58"/>
      <c r="N409" s="58"/>
    </row>
    <row r="410" spans="12:14" x14ac:dyDescent="0.25">
      <c r="L410" s="58"/>
      <c r="M410" s="58"/>
      <c r="N410" s="58"/>
    </row>
    <row r="411" spans="12:14" x14ac:dyDescent="0.25">
      <c r="L411" s="58"/>
      <c r="M411" s="58"/>
      <c r="N411" s="58"/>
    </row>
    <row r="412" spans="12:14" x14ac:dyDescent="0.25">
      <c r="L412" s="58"/>
      <c r="M412" s="58"/>
      <c r="N412" s="58"/>
    </row>
    <row r="413" spans="12:14" x14ac:dyDescent="0.25">
      <c r="L413" s="58"/>
      <c r="M413" s="58"/>
      <c r="N413" s="58"/>
    </row>
    <row r="414" spans="12:14" x14ac:dyDescent="0.25">
      <c r="L414" s="58"/>
      <c r="M414" s="58"/>
      <c r="N414" s="58"/>
    </row>
    <row r="415" spans="12:14" x14ac:dyDescent="0.25">
      <c r="L415" s="58"/>
      <c r="M415" s="58"/>
      <c r="N415" s="58"/>
    </row>
    <row r="416" spans="12:14" x14ac:dyDescent="0.25">
      <c r="L416" s="58"/>
      <c r="M416" s="58"/>
      <c r="N416" s="58"/>
    </row>
    <row r="417" spans="12:14" x14ac:dyDescent="0.25">
      <c r="L417" s="58"/>
      <c r="M417" s="58"/>
      <c r="N417" s="58"/>
    </row>
    <row r="418" spans="12:14" x14ac:dyDescent="0.25">
      <c r="L418" s="58"/>
      <c r="M418" s="58"/>
      <c r="N418" s="58"/>
    </row>
    <row r="419" spans="12:14" x14ac:dyDescent="0.25">
      <c r="L419" s="58"/>
      <c r="M419" s="58"/>
      <c r="N419" s="58"/>
    </row>
    <row r="420" spans="12:14" x14ac:dyDescent="0.25">
      <c r="L420" s="58"/>
      <c r="M420" s="58"/>
      <c r="N420" s="58"/>
    </row>
    <row r="421" spans="12:14" x14ac:dyDescent="0.25">
      <c r="L421" s="58"/>
      <c r="M421" s="58"/>
      <c r="N421" s="58"/>
    </row>
    <row r="422" spans="12:14" x14ac:dyDescent="0.25">
      <c r="L422" s="58"/>
      <c r="M422" s="58"/>
      <c r="N422" s="58"/>
    </row>
    <row r="423" spans="12:14" x14ac:dyDescent="0.25">
      <c r="L423" s="58"/>
      <c r="M423" s="58"/>
      <c r="N423" s="58"/>
    </row>
    <row r="424" spans="12:14" x14ac:dyDescent="0.25">
      <c r="L424" s="58"/>
      <c r="M424" s="58"/>
      <c r="N424" s="58"/>
    </row>
    <row r="425" spans="12:14" x14ac:dyDescent="0.25">
      <c r="L425" s="58"/>
      <c r="M425" s="58"/>
      <c r="N425" s="58"/>
    </row>
    <row r="426" spans="12:14" x14ac:dyDescent="0.25">
      <c r="L426" s="58"/>
      <c r="M426" s="58"/>
      <c r="N426" s="58"/>
    </row>
    <row r="427" spans="12:14" x14ac:dyDescent="0.25">
      <c r="L427" s="58"/>
      <c r="M427" s="58"/>
      <c r="N427" s="58"/>
    </row>
    <row r="428" spans="12:14" x14ac:dyDescent="0.25">
      <c r="L428" s="58"/>
      <c r="M428" s="58"/>
      <c r="N428" s="58"/>
    </row>
    <row r="429" spans="12:14" x14ac:dyDescent="0.25">
      <c r="L429" s="58"/>
      <c r="M429" s="58"/>
      <c r="N429" s="58"/>
    </row>
    <row r="430" spans="12:14" x14ac:dyDescent="0.25">
      <c r="L430" s="58"/>
      <c r="M430" s="58"/>
      <c r="N430" s="58"/>
    </row>
    <row r="431" spans="12:14" x14ac:dyDescent="0.25">
      <c r="L431" s="58"/>
      <c r="M431" s="58"/>
      <c r="N431" s="58"/>
    </row>
    <row r="432" spans="12:14" x14ac:dyDescent="0.25">
      <c r="L432" s="58"/>
      <c r="M432" s="58"/>
      <c r="N432" s="58"/>
    </row>
    <row r="433" spans="12:14" x14ac:dyDescent="0.25">
      <c r="L433" s="58"/>
      <c r="M433" s="58"/>
      <c r="N433" s="58"/>
    </row>
    <row r="434" spans="12:14" x14ac:dyDescent="0.25">
      <c r="L434" s="58"/>
      <c r="M434" s="58"/>
      <c r="N434" s="58"/>
    </row>
    <row r="435" spans="12:14" x14ac:dyDescent="0.25">
      <c r="L435" s="58"/>
      <c r="M435" s="58"/>
      <c r="N435" s="58"/>
    </row>
    <row r="436" spans="12:14" x14ac:dyDescent="0.25">
      <c r="L436" s="58"/>
      <c r="M436" s="58"/>
      <c r="N436" s="58"/>
    </row>
    <row r="437" spans="12:14" x14ac:dyDescent="0.25">
      <c r="L437" s="58"/>
      <c r="M437" s="58"/>
      <c r="N437" s="58"/>
    </row>
    <row r="438" spans="12:14" x14ac:dyDescent="0.25">
      <c r="L438" s="58"/>
      <c r="M438" s="58"/>
      <c r="N438" s="58"/>
    </row>
    <row r="439" spans="12:14" x14ac:dyDescent="0.25">
      <c r="L439" s="58"/>
      <c r="M439" s="58"/>
      <c r="N439" s="58"/>
    </row>
    <row r="440" spans="12:14" x14ac:dyDescent="0.25">
      <c r="L440" s="58"/>
      <c r="M440" s="58"/>
      <c r="N440" s="58"/>
    </row>
    <row r="441" spans="12:14" x14ac:dyDescent="0.25">
      <c r="L441" s="58"/>
      <c r="M441" s="58"/>
      <c r="N441" s="58"/>
    </row>
    <row r="442" spans="12:14" x14ac:dyDescent="0.25">
      <c r="L442" s="58"/>
      <c r="M442" s="58"/>
      <c r="N442" s="58"/>
    </row>
    <row r="443" spans="12:14" x14ac:dyDescent="0.25">
      <c r="L443" s="58"/>
      <c r="M443" s="58"/>
      <c r="N443" s="58"/>
    </row>
    <row r="444" spans="12:14" x14ac:dyDescent="0.25">
      <c r="L444" s="58"/>
      <c r="M444" s="58"/>
      <c r="N444" s="58"/>
    </row>
    <row r="445" spans="12:14" x14ac:dyDescent="0.25">
      <c r="L445" s="58"/>
      <c r="M445" s="58"/>
      <c r="N445" s="58"/>
    </row>
    <row r="446" spans="12:14" x14ac:dyDescent="0.25">
      <c r="L446" s="58"/>
      <c r="M446" s="58"/>
      <c r="N446" s="58"/>
    </row>
    <row r="447" spans="12:14" x14ac:dyDescent="0.25">
      <c r="L447" s="58"/>
      <c r="M447" s="58"/>
      <c r="N447" s="58"/>
    </row>
    <row r="448" spans="12:14" x14ac:dyDescent="0.25">
      <c r="L448" s="58"/>
      <c r="M448" s="58"/>
      <c r="N448" s="58"/>
    </row>
    <row r="449" spans="12:14" x14ac:dyDescent="0.25">
      <c r="L449" s="58"/>
      <c r="M449" s="58"/>
      <c r="N449" s="58"/>
    </row>
    <row r="450" spans="12:14" x14ac:dyDescent="0.25">
      <c r="L450" s="58"/>
      <c r="M450" s="58"/>
      <c r="N450" s="58"/>
    </row>
    <row r="451" spans="12:14" x14ac:dyDescent="0.25">
      <c r="L451" s="58"/>
      <c r="M451" s="58"/>
      <c r="N451" s="58"/>
    </row>
    <row r="452" spans="12:14" x14ac:dyDescent="0.25">
      <c r="L452" s="58"/>
      <c r="M452" s="58"/>
      <c r="N452" s="58"/>
    </row>
    <row r="453" spans="12:14" x14ac:dyDescent="0.25">
      <c r="L453" s="58"/>
      <c r="M453" s="58"/>
      <c r="N453" s="58"/>
    </row>
    <row r="454" spans="12:14" x14ac:dyDescent="0.25">
      <c r="L454" s="58"/>
      <c r="M454" s="58"/>
      <c r="N454" s="58"/>
    </row>
    <row r="455" spans="12:14" x14ac:dyDescent="0.25">
      <c r="L455" s="58"/>
      <c r="M455" s="58"/>
      <c r="N455" s="58"/>
    </row>
    <row r="456" spans="12:14" x14ac:dyDescent="0.25">
      <c r="L456" s="58"/>
      <c r="M456" s="58"/>
      <c r="N456" s="58"/>
    </row>
    <row r="457" spans="12:14" x14ac:dyDescent="0.25">
      <c r="L457" s="58"/>
      <c r="M457" s="58"/>
      <c r="N457" s="58"/>
    </row>
    <row r="458" spans="12:14" x14ac:dyDescent="0.25">
      <c r="L458" s="58"/>
      <c r="M458" s="58"/>
      <c r="N458" s="58"/>
    </row>
    <row r="459" spans="12:14" x14ac:dyDescent="0.25">
      <c r="L459" s="58"/>
      <c r="M459" s="58"/>
      <c r="N459" s="58"/>
    </row>
    <row r="460" spans="12:14" x14ac:dyDescent="0.25">
      <c r="L460" s="58"/>
      <c r="M460" s="58"/>
      <c r="N460" s="58"/>
    </row>
    <row r="461" spans="12:14" x14ac:dyDescent="0.25">
      <c r="L461" s="58"/>
      <c r="M461" s="58"/>
      <c r="N461" s="58"/>
    </row>
    <row r="462" spans="12:14" x14ac:dyDescent="0.25">
      <c r="L462" s="58"/>
      <c r="M462" s="58"/>
      <c r="N462" s="58"/>
    </row>
    <row r="463" spans="12:14" x14ac:dyDescent="0.25">
      <c r="L463" s="58"/>
      <c r="M463" s="58"/>
      <c r="N463" s="58"/>
    </row>
    <row r="464" spans="12:14" x14ac:dyDescent="0.25">
      <c r="L464" s="58"/>
      <c r="M464" s="58"/>
      <c r="N464" s="58"/>
    </row>
    <row r="465" spans="12:14" x14ac:dyDescent="0.25">
      <c r="L465" s="58"/>
      <c r="M465" s="58"/>
      <c r="N465" s="58"/>
    </row>
    <row r="466" spans="12:14" x14ac:dyDescent="0.25">
      <c r="L466" s="58"/>
      <c r="M466" s="58"/>
      <c r="N466" s="58"/>
    </row>
    <row r="467" spans="12:14" x14ac:dyDescent="0.25">
      <c r="L467" s="58"/>
      <c r="M467" s="58"/>
      <c r="N467" s="58"/>
    </row>
    <row r="468" spans="12:14" x14ac:dyDescent="0.25">
      <c r="L468" s="58"/>
      <c r="M468" s="58"/>
      <c r="N468" s="58"/>
    </row>
    <row r="469" spans="12:14" x14ac:dyDescent="0.25">
      <c r="L469" s="58"/>
      <c r="M469" s="58"/>
      <c r="N469" s="58"/>
    </row>
    <row r="470" spans="12:14" x14ac:dyDescent="0.25">
      <c r="L470" s="58"/>
      <c r="M470" s="58"/>
      <c r="N470" s="58"/>
    </row>
    <row r="471" spans="12:14" x14ac:dyDescent="0.25">
      <c r="L471" s="58"/>
      <c r="M471" s="58"/>
      <c r="N471" s="58"/>
    </row>
    <row r="472" spans="12:14" x14ac:dyDescent="0.25">
      <c r="L472" s="58"/>
      <c r="M472" s="58"/>
      <c r="N472" s="58"/>
    </row>
    <row r="473" spans="12:14" x14ac:dyDescent="0.25">
      <c r="L473" s="58"/>
      <c r="M473" s="58"/>
      <c r="N473" s="58"/>
    </row>
    <row r="474" spans="12:14" x14ac:dyDescent="0.25">
      <c r="L474" s="58"/>
      <c r="M474" s="58"/>
      <c r="N474" s="58"/>
    </row>
    <row r="475" spans="12:14" x14ac:dyDescent="0.25">
      <c r="L475" s="58"/>
      <c r="M475" s="58"/>
      <c r="N475" s="58"/>
    </row>
    <row r="476" spans="12:14" x14ac:dyDescent="0.25">
      <c r="L476" s="58"/>
      <c r="M476" s="58"/>
      <c r="N476" s="58"/>
    </row>
    <row r="477" spans="12:14" x14ac:dyDescent="0.25">
      <c r="L477" s="58"/>
      <c r="M477" s="58"/>
      <c r="N477" s="58"/>
    </row>
    <row r="478" spans="12:14" x14ac:dyDescent="0.25">
      <c r="L478" s="58"/>
      <c r="M478" s="58"/>
      <c r="N478" s="58"/>
    </row>
    <row r="479" spans="12:14" x14ac:dyDescent="0.25">
      <c r="L479" s="58"/>
      <c r="M479" s="58"/>
      <c r="N479" s="58"/>
    </row>
    <row r="480" spans="12:14" x14ac:dyDescent="0.25">
      <c r="L480" s="58"/>
      <c r="M480" s="58"/>
      <c r="N480" s="58"/>
    </row>
    <row r="481" spans="12:14" x14ac:dyDescent="0.25">
      <c r="L481" s="58"/>
      <c r="M481" s="58"/>
      <c r="N481" s="58"/>
    </row>
    <row r="482" spans="12:14" x14ac:dyDescent="0.25">
      <c r="L482" s="58"/>
      <c r="M482" s="58"/>
      <c r="N482" s="58"/>
    </row>
    <row r="483" spans="12:14" x14ac:dyDescent="0.25">
      <c r="L483" s="58"/>
      <c r="M483" s="58"/>
      <c r="N483" s="58"/>
    </row>
    <row r="484" spans="12:14" x14ac:dyDescent="0.25">
      <c r="L484" s="58"/>
      <c r="M484" s="58"/>
      <c r="N484" s="58"/>
    </row>
    <row r="485" spans="12:14" x14ac:dyDescent="0.25">
      <c r="L485" s="58"/>
      <c r="M485" s="58"/>
      <c r="N485" s="58"/>
    </row>
    <row r="486" spans="12:14" x14ac:dyDescent="0.25">
      <c r="L486" s="58"/>
      <c r="M486" s="58"/>
      <c r="N486" s="58"/>
    </row>
    <row r="487" spans="12:14" x14ac:dyDescent="0.25">
      <c r="L487" s="58"/>
      <c r="M487" s="58"/>
      <c r="N487" s="58"/>
    </row>
    <row r="488" spans="12:14" x14ac:dyDescent="0.25">
      <c r="L488" s="58"/>
      <c r="M488" s="58"/>
      <c r="N488" s="58"/>
    </row>
    <row r="489" spans="12:14" x14ac:dyDescent="0.25">
      <c r="L489" s="58"/>
      <c r="M489" s="58"/>
      <c r="N489" s="58"/>
    </row>
    <row r="490" spans="12:14" x14ac:dyDescent="0.25">
      <c r="L490" s="58"/>
      <c r="M490" s="58"/>
      <c r="N490" s="58"/>
    </row>
    <row r="491" spans="12:14" x14ac:dyDescent="0.25">
      <c r="L491" s="58"/>
      <c r="M491" s="58"/>
      <c r="N491" s="58"/>
    </row>
    <row r="492" spans="12:14" x14ac:dyDescent="0.25">
      <c r="L492" s="58"/>
      <c r="M492" s="58"/>
      <c r="N492" s="58"/>
    </row>
    <row r="493" spans="12:14" x14ac:dyDescent="0.25">
      <c r="L493" s="58"/>
      <c r="M493" s="58"/>
      <c r="N493" s="58"/>
    </row>
    <row r="494" spans="12:14" x14ac:dyDescent="0.25">
      <c r="L494" s="58"/>
      <c r="M494" s="58"/>
      <c r="N494" s="58"/>
    </row>
    <row r="495" spans="12:14" x14ac:dyDescent="0.25">
      <c r="L495" s="58"/>
      <c r="M495" s="58"/>
      <c r="N495" s="58"/>
    </row>
    <row r="496" spans="12:14" x14ac:dyDescent="0.25">
      <c r="L496" s="58"/>
      <c r="M496" s="58"/>
      <c r="N496" s="58"/>
    </row>
    <row r="497" spans="12:14" x14ac:dyDescent="0.25">
      <c r="L497" s="58"/>
      <c r="M497" s="58"/>
      <c r="N497" s="58"/>
    </row>
    <row r="498" spans="12:14" x14ac:dyDescent="0.25">
      <c r="L498" s="58"/>
      <c r="M498" s="58"/>
      <c r="N498" s="58"/>
    </row>
    <row r="499" spans="12:14" x14ac:dyDescent="0.25">
      <c r="L499" s="58"/>
      <c r="M499" s="58"/>
      <c r="N499" s="58"/>
    </row>
    <row r="500" spans="12:14" x14ac:dyDescent="0.25">
      <c r="L500" s="58"/>
      <c r="M500" s="58"/>
      <c r="N500" s="58"/>
    </row>
    <row r="501" spans="12:14" x14ac:dyDescent="0.25">
      <c r="L501" s="58"/>
      <c r="M501" s="58"/>
      <c r="N501" s="58"/>
    </row>
    <row r="502" spans="12:14" x14ac:dyDescent="0.25">
      <c r="L502" s="58"/>
      <c r="M502" s="58"/>
      <c r="N502" s="58"/>
    </row>
    <row r="503" spans="12:14" x14ac:dyDescent="0.25">
      <c r="L503" s="58"/>
      <c r="M503" s="58"/>
      <c r="N503" s="58"/>
    </row>
    <row r="504" spans="12:14" x14ac:dyDescent="0.25">
      <c r="L504" s="58"/>
      <c r="M504" s="58"/>
      <c r="N504" s="58"/>
    </row>
    <row r="505" spans="12:14" x14ac:dyDescent="0.25">
      <c r="L505" s="58"/>
      <c r="M505" s="58"/>
      <c r="N505" s="58"/>
    </row>
    <row r="506" spans="12:14" x14ac:dyDescent="0.25">
      <c r="L506" s="58"/>
      <c r="M506" s="58"/>
      <c r="N506" s="58"/>
    </row>
    <row r="507" spans="12:14" x14ac:dyDescent="0.25">
      <c r="L507" s="58"/>
      <c r="M507" s="58"/>
      <c r="N507" s="58"/>
    </row>
    <row r="508" spans="12:14" x14ac:dyDescent="0.25">
      <c r="L508" s="58"/>
      <c r="M508" s="58"/>
      <c r="N508" s="58"/>
    </row>
    <row r="509" spans="12:14" x14ac:dyDescent="0.25">
      <c r="L509" s="58"/>
      <c r="M509" s="58"/>
      <c r="N509" s="58"/>
    </row>
    <row r="510" spans="12:14" x14ac:dyDescent="0.25">
      <c r="L510" s="58"/>
      <c r="M510" s="58"/>
      <c r="N510" s="58"/>
    </row>
    <row r="511" spans="12:14" x14ac:dyDescent="0.25">
      <c r="L511" s="58"/>
      <c r="M511" s="58"/>
      <c r="N511" s="58"/>
    </row>
    <row r="512" spans="12:14" x14ac:dyDescent="0.25">
      <c r="L512" s="58"/>
      <c r="M512" s="58"/>
      <c r="N512" s="58"/>
    </row>
    <row r="513" spans="12:14" x14ac:dyDescent="0.25">
      <c r="L513" s="58"/>
      <c r="M513" s="58"/>
      <c r="N513" s="58"/>
    </row>
    <row r="514" spans="12:14" x14ac:dyDescent="0.25">
      <c r="L514" s="58"/>
      <c r="M514" s="58"/>
      <c r="N514" s="58"/>
    </row>
    <row r="515" spans="12:14" x14ac:dyDescent="0.25">
      <c r="L515" s="58"/>
      <c r="M515" s="58"/>
      <c r="N515" s="58"/>
    </row>
    <row r="516" spans="12:14" x14ac:dyDescent="0.25">
      <c r="L516" s="58"/>
      <c r="M516" s="58"/>
      <c r="N516" s="58"/>
    </row>
    <row r="517" spans="12:14" x14ac:dyDescent="0.25">
      <c r="L517" s="58"/>
      <c r="M517" s="58"/>
      <c r="N517" s="58"/>
    </row>
    <row r="518" spans="12:14" x14ac:dyDescent="0.25">
      <c r="L518" s="58"/>
      <c r="M518" s="58"/>
      <c r="N518" s="58"/>
    </row>
    <row r="519" spans="12:14" x14ac:dyDescent="0.25">
      <c r="L519" s="58"/>
      <c r="M519" s="58"/>
      <c r="N519" s="58"/>
    </row>
    <row r="520" spans="12:14" x14ac:dyDescent="0.25">
      <c r="L520" s="58"/>
      <c r="M520" s="58"/>
      <c r="N520" s="58"/>
    </row>
    <row r="521" spans="12:14" x14ac:dyDescent="0.25">
      <c r="L521" s="58"/>
      <c r="M521" s="58"/>
      <c r="N521" s="58"/>
    </row>
    <row r="522" spans="12:14" x14ac:dyDescent="0.25">
      <c r="L522" s="58"/>
      <c r="M522" s="58"/>
      <c r="N522" s="58"/>
    </row>
    <row r="523" spans="12:14" x14ac:dyDescent="0.25">
      <c r="L523" s="58"/>
      <c r="M523" s="58"/>
      <c r="N523" s="58"/>
    </row>
    <row r="524" spans="12:14" x14ac:dyDescent="0.25">
      <c r="L524" s="58"/>
      <c r="M524" s="58"/>
      <c r="N524" s="58"/>
    </row>
    <row r="525" spans="12:14" x14ac:dyDescent="0.25">
      <c r="L525" s="58"/>
      <c r="M525" s="58"/>
      <c r="N525" s="58"/>
    </row>
    <row r="526" spans="12:14" x14ac:dyDescent="0.25">
      <c r="L526" s="58"/>
      <c r="M526" s="58"/>
      <c r="N526" s="58"/>
    </row>
    <row r="527" spans="12:14" x14ac:dyDescent="0.25">
      <c r="L527" s="58"/>
      <c r="M527" s="58"/>
      <c r="N527" s="58"/>
    </row>
    <row r="528" spans="12:14" x14ac:dyDescent="0.25">
      <c r="L528" s="58"/>
      <c r="M528" s="58"/>
      <c r="N528" s="58"/>
    </row>
    <row r="529" spans="12:14" x14ac:dyDescent="0.25">
      <c r="L529" s="58"/>
      <c r="M529" s="58"/>
      <c r="N529" s="58"/>
    </row>
    <row r="530" spans="12:14" x14ac:dyDescent="0.25">
      <c r="L530" s="58"/>
      <c r="M530" s="58"/>
      <c r="N530" s="58"/>
    </row>
    <row r="531" spans="12:14" x14ac:dyDescent="0.25">
      <c r="L531" s="58"/>
      <c r="M531" s="58"/>
      <c r="N531" s="58"/>
    </row>
    <row r="532" spans="12:14" x14ac:dyDescent="0.25">
      <c r="L532" s="58"/>
      <c r="M532" s="58"/>
      <c r="N532" s="58"/>
    </row>
    <row r="1048576" spans="2:2" x14ac:dyDescent="0.25">
      <c r="B1048576" s="76"/>
    </row>
  </sheetData>
  <autoFilter ref="A3:N217"/>
  <mergeCells count="3">
    <mergeCell ref="A1:N1"/>
    <mergeCell ref="D110:N110"/>
    <mergeCell ref="C144:N144"/>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6"/>
  <sheetViews>
    <sheetView zoomScale="70" zoomScaleNormal="70" workbookViewId="0">
      <selection activeCell="G6" sqref="G6"/>
    </sheetView>
  </sheetViews>
  <sheetFormatPr baseColWidth="10" defaultRowHeight="15" x14ac:dyDescent="0.25"/>
  <cols>
    <col min="1" max="1" width="7.140625" customWidth="1"/>
    <col min="2" max="2" width="16" customWidth="1"/>
    <col min="4" max="4" width="25.7109375" customWidth="1"/>
    <col min="5" max="5" width="25.85546875" style="123" customWidth="1"/>
    <col min="6" max="6" width="19.7109375" style="123" customWidth="1"/>
    <col min="7" max="7" width="59" customWidth="1"/>
    <col min="8" max="8" width="19.5703125" style="103" customWidth="1"/>
    <col min="9" max="9" width="18.7109375" style="103" customWidth="1"/>
    <col min="10" max="10" width="18.5703125" style="103" customWidth="1"/>
    <col min="11" max="11" width="12" customWidth="1"/>
    <col min="12" max="12" width="18.28515625" customWidth="1"/>
    <col min="13" max="13" width="18" customWidth="1"/>
    <col min="14" max="14" width="19" style="123" customWidth="1"/>
  </cols>
  <sheetData>
    <row r="1" spans="1:14" ht="37.5" customHeight="1" x14ac:dyDescent="0.5">
      <c r="A1" s="161" t="s">
        <v>1396</v>
      </c>
      <c r="B1" s="161"/>
      <c r="C1" s="161"/>
      <c r="D1" s="161"/>
      <c r="E1" s="161"/>
      <c r="F1" s="161"/>
      <c r="G1" s="161"/>
      <c r="H1" s="161"/>
      <c r="I1" s="161"/>
      <c r="J1" s="161"/>
      <c r="K1" s="161"/>
      <c r="L1" s="161"/>
      <c r="M1" s="161"/>
      <c r="N1" s="161"/>
    </row>
    <row r="2" spans="1:14" ht="16.5" thickBot="1" x14ac:dyDescent="0.3">
      <c r="A2" s="1"/>
      <c r="B2" s="1"/>
      <c r="C2" s="1"/>
      <c r="D2" s="4"/>
      <c r="E2" s="80"/>
      <c r="F2" s="80"/>
      <c r="G2" s="5"/>
      <c r="H2" s="81"/>
      <c r="I2" s="81"/>
      <c r="J2" s="81"/>
      <c r="K2" s="1"/>
      <c r="L2" s="1"/>
      <c r="M2" s="1"/>
      <c r="N2" s="82"/>
    </row>
    <row r="3" spans="1:14" ht="44.25" customHeight="1" x14ac:dyDescent="0.25">
      <c r="A3" s="83" t="s">
        <v>1</v>
      </c>
      <c r="B3" s="50" t="s">
        <v>2</v>
      </c>
      <c r="C3" s="50" t="s">
        <v>877</v>
      </c>
      <c r="D3" s="50" t="s">
        <v>3</v>
      </c>
      <c r="E3" s="50" t="s">
        <v>4</v>
      </c>
      <c r="F3" s="50" t="s">
        <v>5</v>
      </c>
      <c r="G3" s="50" t="s">
        <v>6</v>
      </c>
      <c r="H3" s="84" t="s">
        <v>7</v>
      </c>
      <c r="I3" s="84" t="s">
        <v>459</v>
      </c>
      <c r="J3" s="84" t="s">
        <v>460</v>
      </c>
      <c r="K3" s="50" t="s">
        <v>8</v>
      </c>
      <c r="L3" s="50" t="s">
        <v>9</v>
      </c>
      <c r="M3" s="50" t="s">
        <v>10</v>
      </c>
      <c r="N3" s="85" t="s">
        <v>11</v>
      </c>
    </row>
    <row r="4" spans="1:14" ht="81" customHeight="1" x14ac:dyDescent="0.25">
      <c r="A4" s="72">
        <v>1</v>
      </c>
      <c r="B4" s="68" t="s">
        <v>1397</v>
      </c>
      <c r="C4" s="68" t="s">
        <v>879</v>
      </c>
      <c r="D4" s="22" t="s">
        <v>1398</v>
      </c>
      <c r="E4" s="22" t="s">
        <v>808</v>
      </c>
      <c r="F4" s="26">
        <v>22460705</v>
      </c>
      <c r="G4" s="23" t="s">
        <v>881</v>
      </c>
      <c r="H4" s="86">
        <v>55800000</v>
      </c>
      <c r="I4" s="86">
        <v>18600000</v>
      </c>
      <c r="J4" s="86">
        <f>+H4+I4</f>
        <v>74400000</v>
      </c>
      <c r="K4" s="68" t="s">
        <v>677</v>
      </c>
      <c r="L4" s="71">
        <v>44928</v>
      </c>
      <c r="M4" s="71">
        <v>44928</v>
      </c>
      <c r="N4" s="87">
        <v>45290</v>
      </c>
    </row>
    <row r="5" spans="1:14" ht="66.75" customHeight="1" x14ac:dyDescent="0.25">
      <c r="A5" s="72">
        <v>2</v>
      </c>
      <c r="B5" s="68" t="s">
        <v>1399</v>
      </c>
      <c r="C5" s="68" t="s">
        <v>885</v>
      </c>
      <c r="D5" s="88"/>
      <c r="E5" s="22" t="s">
        <v>1329</v>
      </c>
      <c r="F5" s="26">
        <v>1098709482</v>
      </c>
      <c r="G5" s="33" t="s">
        <v>1400</v>
      </c>
      <c r="H5" s="86">
        <v>16550600</v>
      </c>
      <c r="I5" s="86"/>
      <c r="J5" s="86">
        <f>+H5+I5</f>
        <v>16550600</v>
      </c>
      <c r="K5" s="68" t="s">
        <v>90</v>
      </c>
      <c r="L5" s="71">
        <v>44928</v>
      </c>
      <c r="M5" s="71">
        <v>44928</v>
      </c>
      <c r="N5" s="87">
        <v>45078</v>
      </c>
    </row>
    <row r="6" spans="1:14" ht="228" customHeight="1" x14ac:dyDescent="0.25">
      <c r="A6" s="61">
        <v>3</v>
      </c>
      <c r="B6" s="22" t="s">
        <v>1401</v>
      </c>
      <c r="C6" s="22" t="s">
        <v>921</v>
      </c>
      <c r="D6" s="22" t="s">
        <v>1402</v>
      </c>
      <c r="E6" s="22" t="s">
        <v>469</v>
      </c>
      <c r="F6" s="26" t="s">
        <v>470</v>
      </c>
      <c r="G6" s="23" t="s">
        <v>1403</v>
      </c>
      <c r="H6" s="86">
        <v>6653005200</v>
      </c>
      <c r="I6" s="86">
        <f>9884771+9380171+3359807+1698307166+374626581</f>
        <v>2095558496</v>
      </c>
      <c r="J6" s="86">
        <f>+H6+I6</f>
        <v>8748563696</v>
      </c>
      <c r="K6" s="68" t="s">
        <v>1404</v>
      </c>
      <c r="L6" s="71">
        <v>44928</v>
      </c>
      <c r="M6" s="71">
        <v>44928</v>
      </c>
      <c r="N6" s="87">
        <v>45283</v>
      </c>
    </row>
    <row r="7" spans="1:14" ht="108" customHeight="1" x14ac:dyDescent="0.25">
      <c r="A7" s="61">
        <v>4</v>
      </c>
      <c r="B7" s="22" t="s">
        <v>1405</v>
      </c>
      <c r="C7" s="22" t="s">
        <v>892</v>
      </c>
      <c r="D7" s="22" t="s">
        <v>1406</v>
      </c>
      <c r="E7" s="22" t="s">
        <v>595</v>
      </c>
      <c r="F7" s="22" t="s">
        <v>649</v>
      </c>
      <c r="G7" s="23" t="s">
        <v>650</v>
      </c>
      <c r="H7" s="86">
        <v>110831382</v>
      </c>
      <c r="I7" s="86">
        <v>55415691</v>
      </c>
      <c r="J7" s="86">
        <f t="shared" ref="J7:J33" si="0">+H7+I7</f>
        <v>166247073</v>
      </c>
      <c r="K7" s="68" t="s">
        <v>29</v>
      </c>
      <c r="L7" s="71">
        <v>44928</v>
      </c>
      <c r="M7" s="71">
        <v>44928</v>
      </c>
      <c r="N7" s="87">
        <v>45017</v>
      </c>
    </row>
    <row r="8" spans="1:14" ht="126.75" customHeight="1" x14ac:dyDescent="0.25">
      <c r="A8" s="61">
        <v>5</v>
      </c>
      <c r="B8" s="22" t="s">
        <v>1407</v>
      </c>
      <c r="C8" s="22" t="s">
        <v>892</v>
      </c>
      <c r="D8" s="22"/>
      <c r="E8" s="22" t="s">
        <v>636</v>
      </c>
      <c r="F8" s="22" t="s">
        <v>637</v>
      </c>
      <c r="G8" s="23" t="s">
        <v>917</v>
      </c>
      <c r="H8" s="86">
        <v>66625867</v>
      </c>
      <c r="I8" s="86"/>
      <c r="J8" s="86">
        <f t="shared" si="0"/>
        <v>66625867</v>
      </c>
      <c r="K8" s="68" t="s">
        <v>51</v>
      </c>
      <c r="L8" s="71">
        <v>44928</v>
      </c>
      <c r="M8" s="71">
        <v>44928</v>
      </c>
      <c r="N8" s="87">
        <v>45261</v>
      </c>
    </row>
    <row r="9" spans="1:14" ht="84.75" customHeight="1" x14ac:dyDescent="0.25">
      <c r="A9" s="61">
        <v>6</v>
      </c>
      <c r="B9" s="22" t="s">
        <v>1408</v>
      </c>
      <c r="C9" s="22" t="s">
        <v>911</v>
      </c>
      <c r="D9" s="22" t="s">
        <v>1409</v>
      </c>
      <c r="E9" s="22" t="s">
        <v>913</v>
      </c>
      <c r="F9" s="22">
        <v>91492451</v>
      </c>
      <c r="G9" s="23" t="s">
        <v>914</v>
      </c>
      <c r="H9" s="86">
        <v>30600000</v>
      </c>
      <c r="I9" s="86">
        <v>15000000</v>
      </c>
      <c r="J9" s="86">
        <f t="shared" si="0"/>
        <v>45600000</v>
      </c>
      <c r="K9" s="68" t="s">
        <v>29</v>
      </c>
      <c r="L9" s="71">
        <v>44928</v>
      </c>
      <c r="M9" s="71">
        <v>44928</v>
      </c>
      <c r="N9" s="87">
        <v>45017</v>
      </c>
    </row>
    <row r="10" spans="1:14" ht="81" customHeight="1" x14ac:dyDescent="0.25">
      <c r="A10" s="61">
        <v>7</v>
      </c>
      <c r="B10" s="22" t="s">
        <v>1410</v>
      </c>
      <c r="C10" s="22" t="s">
        <v>911</v>
      </c>
      <c r="D10" s="22" t="s">
        <v>1411</v>
      </c>
      <c r="E10" s="22" t="s">
        <v>484</v>
      </c>
      <c r="F10" s="22" t="s">
        <v>485</v>
      </c>
      <c r="G10" s="23" t="s">
        <v>919</v>
      </c>
      <c r="H10" s="86">
        <v>199700000</v>
      </c>
      <c r="I10" s="86">
        <v>99000000</v>
      </c>
      <c r="J10" s="86">
        <f t="shared" si="0"/>
        <v>298700000</v>
      </c>
      <c r="K10" s="68" t="s">
        <v>1412</v>
      </c>
      <c r="L10" s="71">
        <v>44928</v>
      </c>
      <c r="M10" s="71">
        <v>44939</v>
      </c>
      <c r="N10" s="87">
        <v>45290</v>
      </c>
    </row>
    <row r="11" spans="1:14" ht="75" customHeight="1" x14ac:dyDescent="0.25">
      <c r="A11" s="61">
        <v>8</v>
      </c>
      <c r="B11" s="22" t="s">
        <v>1413</v>
      </c>
      <c r="C11" s="22" t="s">
        <v>879</v>
      </c>
      <c r="D11" s="22" t="s">
        <v>1414</v>
      </c>
      <c r="E11" s="22" t="s">
        <v>205</v>
      </c>
      <c r="F11" s="22">
        <v>22548604</v>
      </c>
      <c r="G11" s="23" t="s">
        <v>883</v>
      </c>
      <c r="H11" s="89">
        <v>55800000</v>
      </c>
      <c r="I11" s="86">
        <v>18383334</v>
      </c>
      <c r="J11" s="86">
        <f t="shared" si="0"/>
        <v>74183334</v>
      </c>
      <c r="K11" s="68" t="s">
        <v>677</v>
      </c>
      <c r="L11" s="71">
        <v>44929</v>
      </c>
      <c r="M11" s="71">
        <v>44929</v>
      </c>
      <c r="N11" s="87">
        <v>45290</v>
      </c>
    </row>
    <row r="12" spans="1:14" s="53" customFormat="1" ht="56.25" customHeight="1" x14ac:dyDescent="0.25">
      <c r="A12" s="61">
        <v>9</v>
      </c>
      <c r="B12" s="22" t="s">
        <v>1415</v>
      </c>
      <c r="C12" s="22" t="s">
        <v>885</v>
      </c>
      <c r="D12" s="22"/>
      <c r="E12" s="22" t="s">
        <v>398</v>
      </c>
      <c r="F12" s="26">
        <v>1065879433</v>
      </c>
      <c r="G12" s="33" t="s">
        <v>887</v>
      </c>
      <c r="H12" s="89">
        <v>11000000</v>
      </c>
      <c r="I12" s="86"/>
      <c r="J12" s="86">
        <f t="shared" si="0"/>
        <v>11000000</v>
      </c>
      <c r="K12" s="68" t="s">
        <v>90</v>
      </c>
      <c r="L12" s="71">
        <v>44929</v>
      </c>
      <c r="M12" s="71">
        <v>44929</v>
      </c>
      <c r="N12" s="87">
        <v>45079</v>
      </c>
    </row>
    <row r="13" spans="1:14" s="53" customFormat="1" ht="51.75" customHeight="1" x14ac:dyDescent="0.25">
      <c r="A13" s="61">
        <v>10</v>
      </c>
      <c r="B13" s="22" t="s">
        <v>1416</v>
      </c>
      <c r="C13" s="22" t="s">
        <v>879</v>
      </c>
      <c r="D13" s="22"/>
      <c r="E13" s="22" t="s">
        <v>819</v>
      </c>
      <c r="F13" s="29">
        <v>1065914315</v>
      </c>
      <c r="G13" s="90" t="s">
        <v>1158</v>
      </c>
      <c r="H13" s="89">
        <v>15000000</v>
      </c>
      <c r="I13" s="86"/>
      <c r="J13" s="86">
        <f t="shared" si="0"/>
        <v>15000000</v>
      </c>
      <c r="K13" s="68" t="s">
        <v>90</v>
      </c>
      <c r="L13" s="71">
        <v>44929</v>
      </c>
      <c r="M13" s="71">
        <v>44929</v>
      </c>
      <c r="N13" s="87">
        <v>45079</v>
      </c>
    </row>
    <row r="14" spans="1:14" s="53" customFormat="1" ht="97.5" customHeight="1" x14ac:dyDescent="0.25">
      <c r="A14" s="61">
        <v>11</v>
      </c>
      <c r="B14" s="22" t="s">
        <v>1417</v>
      </c>
      <c r="C14" s="22" t="s">
        <v>879</v>
      </c>
      <c r="D14" s="22" t="s">
        <v>1418</v>
      </c>
      <c r="E14" s="22" t="s">
        <v>958</v>
      </c>
      <c r="F14" s="22" t="s">
        <v>234</v>
      </c>
      <c r="G14" s="23" t="s">
        <v>949</v>
      </c>
      <c r="H14" s="89">
        <v>31560000</v>
      </c>
      <c r="I14" s="86">
        <v>15000000</v>
      </c>
      <c r="J14" s="86">
        <f t="shared" si="0"/>
        <v>46560000</v>
      </c>
      <c r="K14" s="68" t="s">
        <v>634</v>
      </c>
      <c r="L14" s="71">
        <v>44929</v>
      </c>
      <c r="M14" s="71">
        <v>44929</v>
      </c>
      <c r="N14" s="87">
        <v>45290</v>
      </c>
    </row>
    <row r="15" spans="1:14" s="53" customFormat="1" ht="94.5" customHeight="1" x14ac:dyDescent="0.25">
      <c r="A15" s="61">
        <v>12</v>
      </c>
      <c r="B15" s="22" t="s">
        <v>1419</v>
      </c>
      <c r="C15" s="22" t="s">
        <v>879</v>
      </c>
      <c r="D15" s="22"/>
      <c r="E15" s="22" t="s">
        <v>1420</v>
      </c>
      <c r="F15" s="22" t="s">
        <v>1040</v>
      </c>
      <c r="G15" s="23" t="s">
        <v>707</v>
      </c>
      <c r="H15" s="89">
        <v>4992000</v>
      </c>
      <c r="I15" s="86"/>
      <c r="J15" s="86">
        <f t="shared" si="0"/>
        <v>4992000</v>
      </c>
      <c r="K15" s="68" t="s">
        <v>810</v>
      </c>
      <c r="L15" s="71">
        <v>44929</v>
      </c>
      <c r="M15" s="71">
        <v>44929</v>
      </c>
      <c r="N15" s="87">
        <v>44959</v>
      </c>
    </row>
    <row r="16" spans="1:14" s="53" customFormat="1" ht="85.5" customHeight="1" x14ac:dyDescent="0.25">
      <c r="A16" s="61">
        <v>13</v>
      </c>
      <c r="B16" s="22" t="s">
        <v>1421</v>
      </c>
      <c r="C16" s="22" t="s">
        <v>879</v>
      </c>
      <c r="D16" s="22" t="s">
        <v>1422</v>
      </c>
      <c r="E16" s="22" t="s">
        <v>947</v>
      </c>
      <c r="F16" s="22" t="s">
        <v>948</v>
      </c>
      <c r="G16" s="23" t="s">
        <v>949</v>
      </c>
      <c r="H16" s="89">
        <v>31560000</v>
      </c>
      <c r="I16" s="86">
        <v>6000000</v>
      </c>
      <c r="J16" s="86">
        <f t="shared" si="0"/>
        <v>37560000</v>
      </c>
      <c r="K16" s="68" t="s">
        <v>1412</v>
      </c>
      <c r="L16" s="71">
        <v>44929</v>
      </c>
      <c r="M16" s="71">
        <v>44929</v>
      </c>
      <c r="N16" s="87">
        <v>45290</v>
      </c>
    </row>
    <row r="17" spans="1:14" s="53" customFormat="1" ht="72.75" customHeight="1" x14ac:dyDescent="0.25">
      <c r="A17" s="61">
        <v>14</v>
      </c>
      <c r="B17" s="22" t="s">
        <v>1423</v>
      </c>
      <c r="C17" s="22" t="s">
        <v>963</v>
      </c>
      <c r="D17" s="22"/>
      <c r="E17" s="22" t="s">
        <v>1424</v>
      </c>
      <c r="F17" s="22" t="s">
        <v>867</v>
      </c>
      <c r="G17" s="91" t="s">
        <v>1425</v>
      </c>
      <c r="H17" s="89">
        <v>28171465</v>
      </c>
      <c r="I17" s="86"/>
      <c r="J17" s="86">
        <f t="shared" si="0"/>
        <v>28171465</v>
      </c>
      <c r="K17" s="68" t="s">
        <v>153</v>
      </c>
      <c r="L17" s="71">
        <v>44929</v>
      </c>
      <c r="M17" s="71">
        <v>44929</v>
      </c>
      <c r="N17" s="87">
        <v>44934</v>
      </c>
    </row>
    <row r="18" spans="1:14" s="53" customFormat="1" ht="120" customHeight="1" x14ac:dyDescent="0.25">
      <c r="A18" s="61">
        <v>15</v>
      </c>
      <c r="B18" s="22" t="s">
        <v>1426</v>
      </c>
      <c r="C18" s="22" t="s">
        <v>879</v>
      </c>
      <c r="D18" s="22"/>
      <c r="E18" s="22" t="s">
        <v>221</v>
      </c>
      <c r="F18" s="22">
        <v>1091668410</v>
      </c>
      <c r="G18" s="23" t="s">
        <v>935</v>
      </c>
      <c r="H18" s="89">
        <v>19000000</v>
      </c>
      <c r="I18" s="86"/>
      <c r="J18" s="86">
        <f t="shared" si="0"/>
        <v>19000000</v>
      </c>
      <c r="K18" s="68" t="s">
        <v>90</v>
      </c>
      <c r="L18" s="71">
        <v>44929</v>
      </c>
      <c r="M18" s="71">
        <v>44929</v>
      </c>
      <c r="N18" s="87">
        <v>45079</v>
      </c>
    </row>
    <row r="19" spans="1:14" s="53" customFormat="1" ht="90.75" customHeight="1" x14ac:dyDescent="0.25">
      <c r="A19" s="61">
        <v>16</v>
      </c>
      <c r="B19" s="22" t="s">
        <v>1427</v>
      </c>
      <c r="C19" s="22" t="s">
        <v>879</v>
      </c>
      <c r="D19" s="22"/>
      <c r="E19" s="22" t="s">
        <v>217</v>
      </c>
      <c r="F19" s="22">
        <v>63533706</v>
      </c>
      <c r="G19" s="23" t="s">
        <v>903</v>
      </c>
      <c r="H19" s="89">
        <v>24250000</v>
      </c>
      <c r="I19" s="86"/>
      <c r="J19" s="86">
        <f t="shared" si="0"/>
        <v>24250000</v>
      </c>
      <c r="K19" s="68" t="s">
        <v>90</v>
      </c>
      <c r="L19" s="71">
        <v>44929</v>
      </c>
      <c r="M19" s="71">
        <v>44929</v>
      </c>
      <c r="N19" s="87">
        <v>45079</v>
      </c>
    </row>
    <row r="20" spans="1:14" s="53" customFormat="1" ht="78.75" customHeight="1" x14ac:dyDescent="0.25">
      <c r="A20" s="61">
        <v>17</v>
      </c>
      <c r="B20" s="22" t="s">
        <v>1428</v>
      </c>
      <c r="C20" s="22" t="s">
        <v>879</v>
      </c>
      <c r="D20" s="22"/>
      <c r="E20" s="22" t="s">
        <v>1429</v>
      </c>
      <c r="F20" s="26">
        <v>91282600</v>
      </c>
      <c r="G20" s="23" t="s">
        <v>900</v>
      </c>
      <c r="H20" s="89">
        <v>23625000</v>
      </c>
      <c r="I20" s="86"/>
      <c r="J20" s="86">
        <f t="shared" si="0"/>
        <v>23625000</v>
      </c>
      <c r="K20" s="68" t="s">
        <v>90</v>
      </c>
      <c r="L20" s="71">
        <v>44929</v>
      </c>
      <c r="M20" s="71">
        <v>44929</v>
      </c>
      <c r="N20" s="87">
        <v>45079</v>
      </c>
    </row>
    <row r="21" spans="1:14" s="53" customFormat="1" ht="93.75" customHeight="1" x14ac:dyDescent="0.25">
      <c r="A21" s="61">
        <v>18</v>
      </c>
      <c r="B21" s="22" t="s">
        <v>1430</v>
      </c>
      <c r="C21" s="22" t="s">
        <v>879</v>
      </c>
      <c r="D21" s="22"/>
      <c r="E21" s="22" t="s">
        <v>308</v>
      </c>
      <c r="F21" s="26">
        <v>18919685</v>
      </c>
      <c r="G21" s="23" t="s">
        <v>898</v>
      </c>
      <c r="H21" s="89">
        <v>16550000</v>
      </c>
      <c r="I21" s="86"/>
      <c r="J21" s="86">
        <f t="shared" si="0"/>
        <v>16550000</v>
      </c>
      <c r="K21" s="68" t="s">
        <v>90</v>
      </c>
      <c r="L21" s="71">
        <v>44929</v>
      </c>
      <c r="M21" s="71">
        <v>44929</v>
      </c>
      <c r="N21" s="87">
        <v>45079</v>
      </c>
    </row>
    <row r="22" spans="1:14" s="53" customFormat="1" ht="123.75" customHeight="1" x14ac:dyDescent="0.25">
      <c r="A22" s="61">
        <v>19</v>
      </c>
      <c r="B22" s="22" t="s">
        <v>1431</v>
      </c>
      <c r="C22" s="22" t="s">
        <v>879</v>
      </c>
      <c r="D22" s="22"/>
      <c r="E22" s="22" t="s">
        <v>955</v>
      </c>
      <c r="F22" s="22" t="s">
        <v>692</v>
      </c>
      <c r="G22" s="23" t="s">
        <v>956</v>
      </c>
      <c r="H22" s="89">
        <v>50850000</v>
      </c>
      <c r="I22" s="86"/>
      <c r="J22" s="86">
        <f t="shared" si="0"/>
        <v>50850000</v>
      </c>
      <c r="K22" s="68" t="s">
        <v>90</v>
      </c>
      <c r="L22" s="71">
        <v>44929</v>
      </c>
      <c r="M22" s="71">
        <v>44929</v>
      </c>
      <c r="N22" s="87">
        <v>45079</v>
      </c>
    </row>
    <row r="23" spans="1:14" s="53" customFormat="1" ht="59.25" customHeight="1" x14ac:dyDescent="0.25">
      <c r="A23" s="61">
        <v>20</v>
      </c>
      <c r="B23" s="22" t="s">
        <v>1432</v>
      </c>
      <c r="C23" s="22" t="s">
        <v>879</v>
      </c>
      <c r="D23" s="22"/>
      <c r="E23" s="28" t="s">
        <v>298</v>
      </c>
      <c r="F23" s="36">
        <v>1151199166</v>
      </c>
      <c r="G23" s="90" t="s">
        <v>938</v>
      </c>
      <c r="H23" s="89">
        <v>13650000</v>
      </c>
      <c r="I23" s="86"/>
      <c r="J23" s="86">
        <f t="shared" si="0"/>
        <v>13650000</v>
      </c>
      <c r="K23" s="68" t="s">
        <v>90</v>
      </c>
      <c r="L23" s="71">
        <v>44929</v>
      </c>
      <c r="M23" s="71">
        <v>44929</v>
      </c>
      <c r="N23" s="87">
        <v>45079</v>
      </c>
    </row>
    <row r="24" spans="1:14" s="53" customFormat="1" ht="90" customHeight="1" x14ac:dyDescent="0.25">
      <c r="A24" s="61">
        <v>21</v>
      </c>
      <c r="B24" s="22" t="s">
        <v>1433</v>
      </c>
      <c r="C24" s="22" t="s">
        <v>879</v>
      </c>
      <c r="D24" s="22"/>
      <c r="E24" s="22" t="s">
        <v>294</v>
      </c>
      <c r="F24" s="26">
        <v>13176063</v>
      </c>
      <c r="G24" s="23" t="s">
        <v>906</v>
      </c>
      <c r="H24" s="89">
        <v>17950000</v>
      </c>
      <c r="I24" s="86"/>
      <c r="J24" s="86">
        <f t="shared" si="0"/>
        <v>17950000</v>
      </c>
      <c r="K24" s="68" t="s">
        <v>90</v>
      </c>
      <c r="L24" s="71">
        <v>44929</v>
      </c>
      <c r="M24" s="71">
        <v>44929</v>
      </c>
      <c r="N24" s="87">
        <v>45079</v>
      </c>
    </row>
    <row r="25" spans="1:14" s="53" customFormat="1" ht="59.25" customHeight="1" x14ac:dyDescent="0.25">
      <c r="A25" s="61">
        <v>22</v>
      </c>
      <c r="B25" s="22" t="s">
        <v>1434</v>
      </c>
      <c r="C25" s="22" t="s">
        <v>879</v>
      </c>
      <c r="D25" s="22"/>
      <c r="E25" s="73" t="s">
        <v>697</v>
      </c>
      <c r="F25" s="22">
        <v>1091657948</v>
      </c>
      <c r="G25" s="23" t="s">
        <v>909</v>
      </c>
      <c r="H25" s="89">
        <v>23625000</v>
      </c>
      <c r="I25" s="86"/>
      <c r="J25" s="86">
        <f t="shared" si="0"/>
        <v>23625000</v>
      </c>
      <c r="K25" s="68" t="s">
        <v>90</v>
      </c>
      <c r="L25" s="71">
        <v>44929</v>
      </c>
      <c r="M25" s="71">
        <v>44929</v>
      </c>
      <c r="N25" s="87">
        <v>45079</v>
      </c>
    </row>
    <row r="26" spans="1:14" s="53" customFormat="1" ht="96.75" customHeight="1" x14ac:dyDescent="0.25">
      <c r="A26" s="61">
        <v>23</v>
      </c>
      <c r="B26" s="22" t="s">
        <v>1435</v>
      </c>
      <c r="C26" s="22" t="s">
        <v>885</v>
      </c>
      <c r="D26" s="22"/>
      <c r="E26" s="22" t="s">
        <v>363</v>
      </c>
      <c r="F26" s="35">
        <v>52428160</v>
      </c>
      <c r="G26" s="23" t="s">
        <v>952</v>
      </c>
      <c r="H26" s="89">
        <v>58000000</v>
      </c>
      <c r="I26" s="86"/>
      <c r="J26" s="86">
        <f t="shared" si="0"/>
        <v>58000000</v>
      </c>
      <c r="K26" s="68" t="s">
        <v>61</v>
      </c>
      <c r="L26" s="71">
        <v>44929</v>
      </c>
      <c r="M26" s="71">
        <v>44929</v>
      </c>
      <c r="N26" s="87">
        <v>45109</v>
      </c>
    </row>
    <row r="27" spans="1:14" ht="78.75" x14ac:dyDescent="0.25">
      <c r="A27" s="61">
        <v>24</v>
      </c>
      <c r="B27" s="22" t="s">
        <v>1436</v>
      </c>
      <c r="C27" s="61" t="s">
        <v>879</v>
      </c>
      <c r="D27" s="61"/>
      <c r="E27" s="22" t="s">
        <v>960</v>
      </c>
      <c r="F27" s="22" t="s">
        <v>961</v>
      </c>
      <c r="G27" s="23" t="s">
        <v>949</v>
      </c>
      <c r="H27" s="92">
        <v>31560000</v>
      </c>
      <c r="I27" s="93"/>
      <c r="J27" s="86">
        <f t="shared" si="0"/>
        <v>31560000</v>
      </c>
      <c r="K27" s="55" t="s">
        <v>634</v>
      </c>
      <c r="L27" s="71">
        <v>44929</v>
      </c>
      <c r="M27" s="71">
        <v>44929</v>
      </c>
      <c r="N27" s="56">
        <v>45232</v>
      </c>
    </row>
    <row r="28" spans="1:14" ht="68.25" customHeight="1" x14ac:dyDescent="0.25">
      <c r="A28" s="61">
        <v>25</v>
      </c>
      <c r="B28" s="22" t="s">
        <v>1437</v>
      </c>
      <c r="C28" s="61" t="s">
        <v>911</v>
      </c>
      <c r="D28" s="22" t="s">
        <v>1438</v>
      </c>
      <c r="E28" s="22" t="s">
        <v>996</v>
      </c>
      <c r="F28" s="22">
        <v>49659420</v>
      </c>
      <c r="G28" s="23" t="s">
        <v>1439</v>
      </c>
      <c r="H28" s="89">
        <v>23000000</v>
      </c>
      <c r="I28" s="94">
        <v>11500000</v>
      </c>
      <c r="J28" s="86">
        <f t="shared" si="0"/>
        <v>34500000</v>
      </c>
      <c r="K28" s="68" t="s">
        <v>29</v>
      </c>
      <c r="L28" s="71">
        <v>44929</v>
      </c>
      <c r="M28" s="71">
        <v>44929</v>
      </c>
      <c r="N28" s="56">
        <v>45018</v>
      </c>
    </row>
    <row r="29" spans="1:14" ht="63" x14ac:dyDescent="0.25">
      <c r="A29" s="61">
        <v>26</v>
      </c>
      <c r="B29" s="22" t="s">
        <v>1440</v>
      </c>
      <c r="C29" s="61" t="s">
        <v>911</v>
      </c>
      <c r="D29" s="22" t="s">
        <v>1438</v>
      </c>
      <c r="E29" s="22" t="s">
        <v>511</v>
      </c>
      <c r="F29" s="22" t="s">
        <v>512</v>
      </c>
      <c r="G29" s="23" t="s">
        <v>930</v>
      </c>
      <c r="H29" s="93">
        <v>23000000</v>
      </c>
      <c r="I29" s="94">
        <v>11500000</v>
      </c>
      <c r="J29" s="86">
        <f t="shared" si="0"/>
        <v>34500000</v>
      </c>
      <c r="K29" s="68" t="s">
        <v>29</v>
      </c>
      <c r="L29" s="71">
        <v>44929</v>
      </c>
      <c r="M29" s="71">
        <v>44929</v>
      </c>
      <c r="N29" s="56">
        <v>45018</v>
      </c>
    </row>
    <row r="30" spans="1:14" ht="63" x14ac:dyDescent="0.25">
      <c r="A30" s="61">
        <v>27</v>
      </c>
      <c r="B30" s="22" t="s">
        <v>1441</v>
      </c>
      <c r="C30" s="61" t="s">
        <v>911</v>
      </c>
      <c r="D30" s="22" t="s">
        <v>1442</v>
      </c>
      <c r="E30" s="22" t="s">
        <v>996</v>
      </c>
      <c r="F30" s="22">
        <v>49659420</v>
      </c>
      <c r="G30" s="23" t="s">
        <v>1443</v>
      </c>
      <c r="H30" s="93">
        <v>23000000</v>
      </c>
      <c r="I30" s="94">
        <v>11500000</v>
      </c>
      <c r="J30" s="86">
        <f t="shared" si="0"/>
        <v>34500000</v>
      </c>
      <c r="K30" s="68" t="s">
        <v>29</v>
      </c>
      <c r="L30" s="71">
        <v>44929</v>
      </c>
      <c r="M30" s="71">
        <v>44929</v>
      </c>
      <c r="N30" s="56">
        <v>45018</v>
      </c>
    </row>
    <row r="31" spans="1:14" ht="63" x14ac:dyDescent="0.25">
      <c r="A31" s="61">
        <v>28</v>
      </c>
      <c r="B31" s="22" t="s">
        <v>1444</v>
      </c>
      <c r="C31" s="61" t="s">
        <v>911</v>
      </c>
      <c r="D31" s="22" t="s">
        <v>1438</v>
      </c>
      <c r="E31" s="22" t="s">
        <v>511</v>
      </c>
      <c r="F31" s="22" t="s">
        <v>512</v>
      </c>
      <c r="G31" s="23" t="s">
        <v>1445</v>
      </c>
      <c r="H31" s="93">
        <v>23000000</v>
      </c>
      <c r="I31" s="94">
        <v>11500000</v>
      </c>
      <c r="J31" s="86">
        <f t="shared" si="0"/>
        <v>34500000</v>
      </c>
      <c r="K31" s="68" t="s">
        <v>29</v>
      </c>
      <c r="L31" s="71">
        <v>44929</v>
      </c>
      <c r="M31" s="71">
        <v>44929</v>
      </c>
      <c r="N31" s="56">
        <v>45018</v>
      </c>
    </row>
    <row r="32" spans="1:14" ht="78.75" x14ac:dyDescent="0.25">
      <c r="A32" s="61">
        <v>29</v>
      </c>
      <c r="B32" s="22" t="s">
        <v>1446</v>
      </c>
      <c r="C32" s="61" t="s">
        <v>892</v>
      </c>
      <c r="D32" s="22" t="s">
        <v>1438</v>
      </c>
      <c r="E32" s="22" t="s">
        <v>1044</v>
      </c>
      <c r="F32" s="26" t="s">
        <v>1045</v>
      </c>
      <c r="G32" s="23" t="s">
        <v>1447</v>
      </c>
      <c r="H32" s="93">
        <v>23000000</v>
      </c>
      <c r="I32" s="94">
        <v>11500000</v>
      </c>
      <c r="J32" s="86">
        <f t="shared" si="0"/>
        <v>34500000</v>
      </c>
      <c r="K32" s="68" t="s">
        <v>29</v>
      </c>
      <c r="L32" s="71">
        <v>44929</v>
      </c>
      <c r="M32" s="71">
        <v>44929</v>
      </c>
      <c r="N32" s="56">
        <v>45018</v>
      </c>
    </row>
    <row r="33" spans="1:14" ht="98.25" customHeight="1" x14ac:dyDescent="0.25">
      <c r="A33" s="61">
        <v>30</v>
      </c>
      <c r="B33" s="22" t="s">
        <v>1448</v>
      </c>
      <c r="C33" s="61" t="s">
        <v>885</v>
      </c>
      <c r="D33" s="61"/>
      <c r="E33" s="96" t="s">
        <v>1449</v>
      </c>
      <c r="F33" s="11">
        <v>49669744</v>
      </c>
      <c r="G33" s="97" t="s">
        <v>1450</v>
      </c>
      <c r="H33" s="93">
        <v>5600000</v>
      </c>
      <c r="I33" s="98"/>
      <c r="J33" s="99">
        <f t="shared" si="0"/>
        <v>5600000</v>
      </c>
      <c r="K33" s="55" t="s">
        <v>41</v>
      </c>
      <c r="L33" s="71">
        <v>44929</v>
      </c>
      <c r="M33" s="95">
        <v>44958</v>
      </c>
      <c r="N33" s="56">
        <v>45047</v>
      </c>
    </row>
    <row r="34" spans="1:14" ht="81" customHeight="1" x14ac:dyDescent="0.25">
      <c r="A34" s="61">
        <v>31</v>
      </c>
      <c r="B34" s="22" t="s">
        <v>1451</v>
      </c>
      <c r="C34" s="61" t="s">
        <v>879</v>
      </c>
      <c r="D34" s="61"/>
      <c r="E34" s="36" t="s">
        <v>1452</v>
      </c>
      <c r="F34" s="35">
        <v>22461857</v>
      </c>
      <c r="G34" s="90" t="s">
        <v>1453</v>
      </c>
      <c r="H34" s="93">
        <v>18000000</v>
      </c>
      <c r="I34" s="93"/>
      <c r="J34" s="86">
        <f>+H34+I34</f>
        <v>18000000</v>
      </c>
      <c r="K34" s="55" t="s">
        <v>41</v>
      </c>
      <c r="L34" s="71">
        <v>44929</v>
      </c>
      <c r="M34" s="95">
        <v>44958</v>
      </c>
      <c r="N34" s="56">
        <v>45047</v>
      </c>
    </row>
    <row r="35" spans="1:14" ht="81.75" customHeight="1" x14ac:dyDescent="0.25">
      <c r="A35" s="61">
        <v>32</v>
      </c>
      <c r="B35" s="22" t="s">
        <v>1454</v>
      </c>
      <c r="C35" s="61" t="s">
        <v>879</v>
      </c>
      <c r="D35" s="61"/>
      <c r="E35" s="36" t="s">
        <v>1455</v>
      </c>
      <c r="F35" s="35">
        <v>1065901620</v>
      </c>
      <c r="G35" s="90" t="s">
        <v>1453</v>
      </c>
      <c r="H35" s="93">
        <v>18000000</v>
      </c>
      <c r="I35" s="93"/>
      <c r="J35" s="86">
        <f>+H35+I35</f>
        <v>18000000</v>
      </c>
      <c r="K35" s="55" t="s">
        <v>41</v>
      </c>
      <c r="L35" s="71">
        <v>44929</v>
      </c>
      <c r="M35" s="95">
        <v>44958</v>
      </c>
      <c r="N35" s="56">
        <v>45047</v>
      </c>
    </row>
    <row r="36" spans="1:14" ht="88.5" customHeight="1" x14ac:dyDescent="0.25">
      <c r="A36" s="61">
        <v>33</v>
      </c>
      <c r="B36" s="22" t="s">
        <v>1456</v>
      </c>
      <c r="C36" s="61" t="s">
        <v>911</v>
      </c>
      <c r="D36" s="61"/>
      <c r="E36" s="22" t="s">
        <v>1044</v>
      </c>
      <c r="F36" s="26" t="s">
        <v>1045</v>
      </c>
      <c r="G36" s="23" t="s">
        <v>1457</v>
      </c>
      <c r="H36" s="93">
        <v>23000000</v>
      </c>
      <c r="I36" s="93"/>
      <c r="J36" s="86">
        <f t="shared" ref="J36:J99" si="1">+H36+I36</f>
        <v>23000000</v>
      </c>
      <c r="K36" s="68" t="s">
        <v>29</v>
      </c>
      <c r="L36" s="71">
        <v>44929</v>
      </c>
      <c r="M36" s="71">
        <v>44929</v>
      </c>
      <c r="N36" s="56">
        <v>45018</v>
      </c>
    </row>
    <row r="37" spans="1:14" ht="114.75" customHeight="1" x14ac:dyDescent="0.25">
      <c r="A37" s="61">
        <v>34</v>
      </c>
      <c r="B37" s="22" t="s">
        <v>1458</v>
      </c>
      <c r="C37" s="61" t="s">
        <v>892</v>
      </c>
      <c r="D37" s="22" t="s">
        <v>1459</v>
      </c>
      <c r="E37" s="22" t="s">
        <v>987</v>
      </c>
      <c r="F37" s="22" t="s">
        <v>601</v>
      </c>
      <c r="G37" s="23" t="s">
        <v>988</v>
      </c>
      <c r="H37" s="93">
        <v>23000000</v>
      </c>
      <c r="I37" s="93">
        <v>11500000</v>
      </c>
      <c r="J37" s="86">
        <f t="shared" si="1"/>
        <v>34500000</v>
      </c>
      <c r="K37" s="68" t="s">
        <v>61</v>
      </c>
      <c r="L37" s="71">
        <v>44929</v>
      </c>
      <c r="M37" s="71">
        <v>44929</v>
      </c>
      <c r="N37" s="56">
        <v>45109</v>
      </c>
    </row>
    <row r="38" spans="1:14" ht="81" customHeight="1" x14ac:dyDescent="0.25">
      <c r="A38" s="61">
        <v>35</v>
      </c>
      <c r="B38" s="22" t="s">
        <v>1460</v>
      </c>
      <c r="C38" s="61" t="s">
        <v>892</v>
      </c>
      <c r="D38" s="22" t="s">
        <v>1461</v>
      </c>
      <c r="E38" s="22" t="s">
        <v>983</v>
      </c>
      <c r="F38" s="22" t="s">
        <v>632</v>
      </c>
      <c r="G38" s="23" t="s">
        <v>1462</v>
      </c>
      <c r="H38" s="93">
        <v>23000000</v>
      </c>
      <c r="I38" s="93">
        <v>11500000</v>
      </c>
      <c r="J38" s="86">
        <f t="shared" si="1"/>
        <v>34500000</v>
      </c>
      <c r="K38" s="68" t="s">
        <v>61</v>
      </c>
      <c r="L38" s="71">
        <v>44929</v>
      </c>
      <c r="M38" s="71">
        <v>44929</v>
      </c>
      <c r="N38" s="56">
        <v>45109</v>
      </c>
    </row>
    <row r="39" spans="1:14" ht="75" customHeight="1" x14ac:dyDescent="0.25">
      <c r="A39" s="61">
        <v>36</v>
      </c>
      <c r="B39" s="22" t="s">
        <v>1463</v>
      </c>
      <c r="C39" s="61" t="s">
        <v>879</v>
      </c>
      <c r="D39" s="61"/>
      <c r="E39" s="22" t="s">
        <v>1464</v>
      </c>
      <c r="F39" s="35" t="s">
        <v>1465</v>
      </c>
      <c r="G39" s="23" t="s">
        <v>1466</v>
      </c>
      <c r="H39" s="100">
        <v>20000000</v>
      </c>
      <c r="I39" s="93"/>
      <c r="J39" s="86">
        <f t="shared" si="1"/>
        <v>20000000</v>
      </c>
      <c r="K39" s="68" t="s">
        <v>90</v>
      </c>
      <c r="L39" s="71">
        <v>44929</v>
      </c>
      <c r="M39" s="71">
        <v>44929</v>
      </c>
      <c r="N39" s="56">
        <v>45079</v>
      </c>
    </row>
    <row r="40" spans="1:14" ht="66.75" customHeight="1" x14ac:dyDescent="0.25">
      <c r="A40" s="61">
        <v>37</v>
      </c>
      <c r="B40" s="22" t="s">
        <v>1467</v>
      </c>
      <c r="C40" s="61" t="s">
        <v>885</v>
      </c>
      <c r="D40" s="61"/>
      <c r="E40" s="22" t="s">
        <v>1468</v>
      </c>
      <c r="F40" s="35">
        <v>18913641</v>
      </c>
      <c r="G40" s="23" t="s">
        <v>1469</v>
      </c>
      <c r="H40" s="93">
        <v>15900000</v>
      </c>
      <c r="I40" s="93"/>
      <c r="J40" s="93">
        <f t="shared" si="1"/>
        <v>15900000</v>
      </c>
      <c r="K40" s="68" t="s">
        <v>90</v>
      </c>
      <c r="L40" s="71">
        <v>44929</v>
      </c>
      <c r="M40" s="71">
        <v>44929</v>
      </c>
      <c r="N40" s="56">
        <v>45079</v>
      </c>
    </row>
    <row r="41" spans="1:14" ht="60.75" customHeight="1" x14ac:dyDescent="0.25">
      <c r="A41" s="61">
        <v>38</v>
      </c>
      <c r="B41" s="22" t="s">
        <v>1470</v>
      </c>
      <c r="C41" s="61" t="s">
        <v>879</v>
      </c>
      <c r="D41" s="61"/>
      <c r="E41" s="22" t="s">
        <v>1471</v>
      </c>
      <c r="F41" s="35">
        <v>1062879069</v>
      </c>
      <c r="G41" s="23" t="s">
        <v>1472</v>
      </c>
      <c r="H41" s="93">
        <v>13750000</v>
      </c>
      <c r="I41" s="93"/>
      <c r="J41" s="93">
        <f t="shared" si="1"/>
        <v>13750000</v>
      </c>
      <c r="K41" s="68" t="s">
        <v>90</v>
      </c>
      <c r="L41" s="71">
        <v>44929</v>
      </c>
      <c r="M41" s="71">
        <v>44929</v>
      </c>
      <c r="N41" s="56">
        <v>45079</v>
      </c>
    </row>
    <row r="42" spans="1:14" ht="66.75" customHeight="1" x14ac:dyDescent="0.25">
      <c r="A42" s="61">
        <v>39</v>
      </c>
      <c r="B42" s="22" t="s">
        <v>1473</v>
      </c>
      <c r="C42" s="61" t="s">
        <v>879</v>
      </c>
      <c r="D42" s="61"/>
      <c r="E42" s="22" t="s">
        <v>1474</v>
      </c>
      <c r="F42" s="35">
        <v>1065864471</v>
      </c>
      <c r="G42" s="23" t="s">
        <v>1475</v>
      </c>
      <c r="H42" s="93">
        <v>23100000</v>
      </c>
      <c r="I42" s="93"/>
      <c r="J42" s="93">
        <f t="shared" si="1"/>
        <v>23100000</v>
      </c>
      <c r="K42" s="68" t="s">
        <v>90</v>
      </c>
      <c r="L42" s="71">
        <v>44929</v>
      </c>
      <c r="M42" s="71">
        <v>44929</v>
      </c>
      <c r="N42" s="56">
        <v>45079</v>
      </c>
    </row>
    <row r="43" spans="1:14" ht="60.75" customHeight="1" x14ac:dyDescent="0.25">
      <c r="A43" s="61">
        <v>40</v>
      </c>
      <c r="B43" s="22" t="s">
        <v>1476</v>
      </c>
      <c r="C43" s="61" t="s">
        <v>879</v>
      </c>
      <c r="D43" s="61"/>
      <c r="E43" s="22" t="s">
        <v>1477</v>
      </c>
      <c r="F43" s="35">
        <v>1065897831</v>
      </c>
      <c r="G43" s="23" t="s">
        <v>1478</v>
      </c>
      <c r="H43" s="93">
        <v>12325000</v>
      </c>
      <c r="I43" s="93"/>
      <c r="J43" s="93">
        <f t="shared" si="1"/>
        <v>12325000</v>
      </c>
      <c r="K43" s="68" t="s">
        <v>90</v>
      </c>
      <c r="L43" s="71">
        <v>44929</v>
      </c>
      <c r="M43" s="71">
        <v>44929</v>
      </c>
      <c r="N43" s="56">
        <v>45079</v>
      </c>
    </row>
    <row r="44" spans="1:14" ht="52.5" customHeight="1" x14ac:dyDescent="0.25">
      <c r="A44" s="61">
        <v>41</v>
      </c>
      <c r="B44" s="22" t="s">
        <v>1479</v>
      </c>
      <c r="C44" s="61" t="s">
        <v>885</v>
      </c>
      <c r="D44" s="61"/>
      <c r="E44" s="101" t="s">
        <v>1480</v>
      </c>
      <c r="F44" s="35">
        <v>49660898</v>
      </c>
      <c r="G44" s="90" t="s">
        <v>1481</v>
      </c>
      <c r="H44" s="93">
        <v>11060000</v>
      </c>
      <c r="I44" s="93"/>
      <c r="J44" s="93">
        <f t="shared" si="1"/>
        <v>11060000</v>
      </c>
      <c r="K44" s="68" t="s">
        <v>90</v>
      </c>
      <c r="L44" s="71">
        <v>44929</v>
      </c>
      <c r="M44" s="71">
        <v>44929</v>
      </c>
      <c r="N44" s="56">
        <v>45079</v>
      </c>
    </row>
    <row r="45" spans="1:14" ht="67.5" customHeight="1" x14ac:dyDescent="0.25">
      <c r="A45" s="61">
        <v>42</v>
      </c>
      <c r="B45" s="22" t="s">
        <v>1482</v>
      </c>
      <c r="C45" s="61" t="s">
        <v>911</v>
      </c>
      <c r="D45" s="22" t="s">
        <v>1483</v>
      </c>
      <c r="E45" s="22" t="s">
        <v>479</v>
      </c>
      <c r="F45" s="35" t="s">
        <v>480</v>
      </c>
      <c r="G45" s="23" t="s">
        <v>1484</v>
      </c>
      <c r="H45" s="93">
        <v>23000000</v>
      </c>
      <c r="I45" s="93"/>
      <c r="J45" s="93">
        <f t="shared" si="1"/>
        <v>23000000</v>
      </c>
      <c r="K45" s="68" t="s">
        <v>79</v>
      </c>
      <c r="L45" s="95">
        <v>44932</v>
      </c>
      <c r="M45" s="102">
        <v>44932</v>
      </c>
      <c r="N45" s="56">
        <v>45143</v>
      </c>
    </row>
    <row r="46" spans="1:14" ht="67.5" customHeight="1" x14ac:dyDescent="0.25">
      <c r="A46" s="61">
        <v>43</v>
      </c>
      <c r="B46" s="22" t="s">
        <v>1485</v>
      </c>
      <c r="C46" s="61" t="s">
        <v>892</v>
      </c>
      <c r="D46" s="61"/>
      <c r="E46" s="22" t="s">
        <v>1486</v>
      </c>
      <c r="F46" s="35" t="s">
        <v>605</v>
      </c>
      <c r="G46" s="23" t="s">
        <v>1487</v>
      </c>
      <c r="H46" s="93">
        <v>5000000</v>
      </c>
      <c r="I46" s="93"/>
      <c r="J46" s="93">
        <f t="shared" si="1"/>
        <v>5000000</v>
      </c>
      <c r="K46" s="68" t="s">
        <v>51</v>
      </c>
      <c r="L46" s="95">
        <v>44943</v>
      </c>
      <c r="M46" s="102">
        <v>44943</v>
      </c>
      <c r="N46" s="56">
        <v>45276</v>
      </c>
    </row>
    <row r="47" spans="1:14" ht="67.5" customHeight="1" x14ac:dyDescent="0.25">
      <c r="A47" s="61">
        <v>44</v>
      </c>
      <c r="B47" s="22" t="s">
        <v>1488</v>
      </c>
      <c r="C47" s="61" t="s">
        <v>911</v>
      </c>
      <c r="D47" s="61"/>
      <c r="E47" s="36" t="s">
        <v>1489</v>
      </c>
      <c r="F47" s="35">
        <v>1097304360</v>
      </c>
      <c r="G47" s="90" t="s">
        <v>1490</v>
      </c>
      <c r="H47" s="93">
        <v>15000000</v>
      </c>
      <c r="I47" s="93"/>
      <c r="J47" s="93">
        <f t="shared" si="1"/>
        <v>15000000</v>
      </c>
      <c r="K47" s="55" t="s">
        <v>51</v>
      </c>
      <c r="L47" s="95">
        <v>44943</v>
      </c>
      <c r="M47" s="102">
        <v>44943</v>
      </c>
      <c r="N47" s="56">
        <v>45276</v>
      </c>
    </row>
    <row r="48" spans="1:14" ht="67.5" customHeight="1" x14ac:dyDescent="0.25">
      <c r="A48" s="61">
        <v>45</v>
      </c>
      <c r="B48" s="22" t="s">
        <v>1491</v>
      </c>
      <c r="C48" s="61" t="s">
        <v>911</v>
      </c>
      <c r="D48" s="22" t="s">
        <v>1492</v>
      </c>
      <c r="E48" s="36" t="s">
        <v>1493</v>
      </c>
      <c r="F48" s="35" t="s">
        <v>508</v>
      </c>
      <c r="G48" s="90" t="s">
        <v>1494</v>
      </c>
      <c r="H48" s="93">
        <v>23000000</v>
      </c>
      <c r="I48" s="93">
        <v>11495000</v>
      </c>
      <c r="J48" s="93">
        <f t="shared" si="1"/>
        <v>34495000</v>
      </c>
      <c r="K48" s="55" t="s">
        <v>41</v>
      </c>
      <c r="L48" s="95">
        <v>44946</v>
      </c>
      <c r="M48" s="102">
        <v>44946</v>
      </c>
      <c r="N48" s="56">
        <v>45065</v>
      </c>
    </row>
    <row r="49" spans="1:14" ht="84.75" customHeight="1" x14ac:dyDescent="0.25">
      <c r="A49" s="61">
        <v>46</v>
      </c>
      <c r="B49" s="22" t="s">
        <v>1495</v>
      </c>
      <c r="C49" s="61" t="s">
        <v>892</v>
      </c>
      <c r="D49" s="22" t="s">
        <v>1496</v>
      </c>
      <c r="E49" s="36" t="s">
        <v>518</v>
      </c>
      <c r="F49" s="35" t="s">
        <v>23</v>
      </c>
      <c r="G49" s="90" t="s">
        <v>1497</v>
      </c>
      <c r="H49" s="93">
        <v>23000000</v>
      </c>
      <c r="I49" s="93">
        <v>11500000</v>
      </c>
      <c r="J49" s="93">
        <f t="shared" si="1"/>
        <v>34500000</v>
      </c>
      <c r="K49" s="61" t="s">
        <v>29</v>
      </c>
      <c r="L49" s="95">
        <v>44946</v>
      </c>
      <c r="M49" s="79">
        <v>44966</v>
      </c>
      <c r="N49" s="38">
        <v>45054</v>
      </c>
    </row>
    <row r="50" spans="1:14" ht="78.75" customHeight="1" x14ac:dyDescent="0.25">
      <c r="A50" s="61">
        <v>47</v>
      </c>
      <c r="B50" s="22" t="s">
        <v>1498</v>
      </c>
      <c r="C50" s="61" t="s">
        <v>892</v>
      </c>
      <c r="D50" s="22" t="s">
        <v>1499</v>
      </c>
      <c r="E50" s="36" t="s">
        <v>1500</v>
      </c>
      <c r="F50" s="35" t="s">
        <v>1363</v>
      </c>
      <c r="G50" s="90" t="s">
        <v>1501</v>
      </c>
      <c r="H50" s="93">
        <v>23000000</v>
      </c>
      <c r="I50" s="93">
        <v>11500000</v>
      </c>
      <c r="J50" s="93">
        <f t="shared" si="1"/>
        <v>34500000</v>
      </c>
      <c r="K50" s="61" t="s">
        <v>61</v>
      </c>
      <c r="L50" s="95">
        <v>44946</v>
      </c>
      <c r="M50" s="102">
        <v>44946</v>
      </c>
      <c r="N50" s="56">
        <v>45126</v>
      </c>
    </row>
    <row r="51" spans="1:14" ht="100.5" customHeight="1" x14ac:dyDescent="0.25">
      <c r="A51" s="61">
        <v>48</v>
      </c>
      <c r="B51" s="22" t="s">
        <v>1502</v>
      </c>
      <c r="C51" s="61" t="s">
        <v>911</v>
      </c>
      <c r="D51" s="22" t="s">
        <v>1503</v>
      </c>
      <c r="E51" s="36" t="s">
        <v>515</v>
      </c>
      <c r="F51" s="35" t="s">
        <v>19</v>
      </c>
      <c r="G51" s="90" t="s">
        <v>1504</v>
      </c>
      <c r="H51" s="100">
        <v>146000000</v>
      </c>
      <c r="I51" s="93">
        <v>73000000</v>
      </c>
      <c r="J51" s="93">
        <f t="shared" si="1"/>
        <v>219000000</v>
      </c>
      <c r="K51" s="55" t="s">
        <v>41</v>
      </c>
      <c r="L51" s="95">
        <v>44958</v>
      </c>
      <c r="M51" s="95">
        <v>44966</v>
      </c>
      <c r="N51" s="56">
        <v>45085</v>
      </c>
    </row>
    <row r="52" spans="1:14" ht="75" customHeight="1" x14ac:dyDescent="0.25">
      <c r="A52" s="72">
        <v>49</v>
      </c>
      <c r="B52" s="22" t="s">
        <v>1505</v>
      </c>
      <c r="C52" s="55" t="s">
        <v>911</v>
      </c>
      <c r="D52" s="22" t="s">
        <v>1506</v>
      </c>
      <c r="E52" s="36" t="s">
        <v>518</v>
      </c>
      <c r="F52" s="35" t="s">
        <v>23</v>
      </c>
      <c r="G52" s="90" t="s">
        <v>979</v>
      </c>
      <c r="H52" s="100">
        <v>52000000</v>
      </c>
      <c r="I52" s="93">
        <v>26000000</v>
      </c>
      <c r="J52" s="93">
        <f t="shared" si="1"/>
        <v>78000000</v>
      </c>
      <c r="K52" s="61" t="s">
        <v>29</v>
      </c>
      <c r="L52" s="95">
        <v>44958</v>
      </c>
      <c r="M52" s="95">
        <v>44966</v>
      </c>
      <c r="N52" s="56">
        <v>45054</v>
      </c>
    </row>
    <row r="53" spans="1:14" ht="78.75" customHeight="1" x14ac:dyDescent="0.25">
      <c r="A53" s="72">
        <v>50</v>
      </c>
      <c r="B53" s="88" t="s">
        <v>1507</v>
      </c>
      <c r="C53" s="61" t="s">
        <v>879</v>
      </c>
      <c r="D53" s="22" t="s">
        <v>1508</v>
      </c>
      <c r="E53" s="36" t="s">
        <v>1509</v>
      </c>
      <c r="F53" s="35" t="s">
        <v>1510</v>
      </c>
      <c r="G53" s="23" t="s">
        <v>707</v>
      </c>
      <c r="H53" s="100">
        <v>89568000</v>
      </c>
      <c r="I53" s="93">
        <f>15000000+15000000+14784000</f>
        <v>44784000</v>
      </c>
      <c r="J53" s="93">
        <f t="shared" si="1"/>
        <v>134352000</v>
      </c>
      <c r="K53" s="61" t="s">
        <v>51</v>
      </c>
      <c r="L53" s="95">
        <v>44958</v>
      </c>
      <c r="M53" s="95">
        <v>44958</v>
      </c>
      <c r="N53" s="56">
        <v>45290</v>
      </c>
    </row>
    <row r="54" spans="1:14" ht="79.5" customHeight="1" x14ac:dyDescent="0.25">
      <c r="A54" s="72">
        <v>51</v>
      </c>
      <c r="B54" s="88" t="s">
        <v>1511</v>
      </c>
      <c r="C54" s="61" t="s">
        <v>963</v>
      </c>
      <c r="D54" s="55"/>
      <c r="E54" s="22" t="s">
        <v>1424</v>
      </c>
      <c r="F54" s="22" t="s">
        <v>867</v>
      </c>
      <c r="G54" s="90" t="s">
        <v>1512</v>
      </c>
      <c r="H54" s="100">
        <v>23000000</v>
      </c>
      <c r="I54" s="93"/>
      <c r="J54" s="93">
        <f t="shared" si="1"/>
        <v>23000000</v>
      </c>
      <c r="K54" s="61" t="s">
        <v>153</v>
      </c>
      <c r="L54" s="95">
        <v>44959</v>
      </c>
      <c r="M54" s="95">
        <v>44959</v>
      </c>
      <c r="N54" s="56">
        <v>44964</v>
      </c>
    </row>
    <row r="55" spans="1:14" ht="65.25" customHeight="1" x14ac:dyDescent="0.25">
      <c r="A55" s="72">
        <v>52</v>
      </c>
      <c r="B55" s="68" t="s">
        <v>1513</v>
      </c>
      <c r="C55" s="55" t="s">
        <v>911</v>
      </c>
      <c r="D55" s="22" t="s">
        <v>1514</v>
      </c>
      <c r="E55" s="36" t="s">
        <v>1515</v>
      </c>
      <c r="F55" s="35">
        <v>18925102</v>
      </c>
      <c r="G55" s="90" t="s">
        <v>1516</v>
      </c>
      <c r="H55" s="100">
        <v>23000000</v>
      </c>
      <c r="I55" s="93">
        <v>11500000</v>
      </c>
      <c r="J55" s="93">
        <f t="shared" si="1"/>
        <v>34500000</v>
      </c>
      <c r="K55" s="61" t="s">
        <v>41</v>
      </c>
      <c r="L55" s="95">
        <v>44959</v>
      </c>
      <c r="M55" s="95">
        <v>44959</v>
      </c>
      <c r="N55" s="56">
        <v>45078</v>
      </c>
    </row>
    <row r="56" spans="1:14" ht="84.75" customHeight="1" x14ac:dyDescent="0.25">
      <c r="A56" s="72">
        <v>53</v>
      </c>
      <c r="B56" s="88" t="s">
        <v>1517</v>
      </c>
      <c r="C56" s="61" t="s">
        <v>892</v>
      </c>
      <c r="D56" s="55"/>
      <c r="E56" s="36" t="s">
        <v>1518</v>
      </c>
      <c r="F56" s="35" t="s">
        <v>1057</v>
      </c>
      <c r="G56" s="90" t="s">
        <v>1519</v>
      </c>
      <c r="H56" s="100">
        <v>23000000</v>
      </c>
      <c r="I56" s="93"/>
      <c r="J56" s="93">
        <f t="shared" si="1"/>
        <v>23000000</v>
      </c>
      <c r="K56" s="61" t="s">
        <v>41</v>
      </c>
      <c r="L56" s="95">
        <v>44959</v>
      </c>
      <c r="M56" s="95">
        <v>44974</v>
      </c>
      <c r="N56" s="56">
        <v>45093</v>
      </c>
    </row>
    <row r="57" spans="1:14" ht="54" customHeight="1" x14ac:dyDescent="0.25">
      <c r="A57" s="72">
        <v>54</v>
      </c>
      <c r="B57" s="88" t="s">
        <v>1520</v>
      </c>
      <c r="C57" s="61" t="s">
        <v>911</v>
      </c>
      <c r="D57" s="55"/>
      <c r="E57" s="36" t="s">
        <v>515</v>
      </c>
      <c r="F57" s="35" t="s">
        <v>19</v>
      </c>
      <c r="G57" s="90" t="s">
        <v>1521</v>
      </c>
      <c r="H57" s="100">
        <v>23190349</v>
      </c>
      <c r="I57" s="93"/>
      <c r="J57" s="93">
        <f t="shared" si="1"/>
        <v>23190349</v>
      </c>
      <c r="K57" s="61" t="s">
        <v>810</v>
      </c>
      <c r="L57" s="95">
        <v>44959</v>
      </c>
      <c r="M57" s="95">
        <v>44979</v>
      </c>
      <c r="N57" s="56">
        <v>45007</v>
      </c>
    </row>
    <row r="58" spans="1:14" ht="57" customHeight="1" x14ac:dyDescent="0.25">
      <c r="A58" s="72">
        <v>55</v>
      </c>
      <c r="B58" s="88" t="s">
        <v>1522</v>
      </c>
      <c r="C58" s="61" t="s">
        <v>911</v>
      </c>
      <c r="D58" s="55"/>
      <c r="E58" s="36" t="s">
        <v>1500</v>
      </c>
      <c r="F58" s="35" t="s">
        <v>1363</v>
      </c>
      <c r="G58" s="90" t="s">
        <v>1523</v>
      </c>
      <c r="H58" s="100">
        <v>22254416</v>
      </c>
      <c r="I58" s="93"/>
      <c r="J58" s="93">
        <f t="shared" si="1"/>
        <v>22254416</v>
      </c>
      <c r="K58" s="61" t="s">
        <v>810</v>
      </c>
      <c r="L58" s="95">
        <v>44959</v>
      </c>
      <c r="M58" s="95">
        <v>44959</v>
      </c>
      <c r="N58" s="56">
        <v>44986</v>
      </c>
    </row>
    <row r="59" spans="1:14" s="2" customFormat="1" ht="63.75" customHeight="1" x14ac:dyDescent="0.25">
      <c r="A59" s="72">
        <v>56</v>
      </c>
      <c r="B59" s="88" t="s">
        <v>1524</v>
      </c>
      <c r="C59" s="61" t="s">
        <v>879</v>
      </c>
      <c r="D59" s="55"/>
      <c r="E59" s="36" t="s">
        <v>1525</v>
      </c>
      <c r="F59" s="35">
        <v>36516630</v>
      </c>
      <c r="G59" s="90" t="s">
        <v>1526</v>
      </c>
      <c r="H59" s="100">
        <v>1000000</v>
      </c>
      <c r="I59" s="93"/>
      <c r="J59" s="93">
        <f t="shared" si="1"/>
        <v>1000000</v>
      </c>
      <c r="K59" s="55" t="s">
        <v>51</v>
      </c>
      <c r="L59" s="95">
        <v>44959</v>
      </c>
      <c r="M59" s="95">
        <v>44959</v>
      </c>
      <c r="N59" s="56">
        <v>45290</v>
      </c>
    </row>
    <row r="60" spans="1:14" ht="70.5" customHeight="1" x14ac:dyDescent="0.25">
      <c r="A60" s="72">
        <v>57</v>
      </c>
      <c r="B60" s="88" t="s">
        <v>1527</v>
      </c>
      <c r="C60" s="55" t="s">
        <v>892</v>
      </c>
      <c r="D60" s="55"/>
      <c r="E60" s="36" t="s">
        <v>983</v>
      </c>
      <c r="F60" s="22" t="s">
        <v>632</v>
      </c>
      <c r="G60" s="90" t="s">
        <v>1528</v>
      </c>
      <c r="H60" s="93">
        <v>22970000</v>
      </c>
      <c r="I60" s="93"/>
      <c r="J60" s="93">
        <f t="shared" si="1"/>
        <v>22970000</v>
      </c>
      <c r="K60" s="55" t="s">
        <v>79</v>
      </c>
      <c r="L60" s="95">
        <v>44986</v>
      </c>
      <c r="M60" s="95">
        <v>44986</v>
      </c>
      <c r="N60" s="56">
        <v>45199</v>
      </c>
    </row>
    <row r="61" spans="1:14" ht="56.25" customHeight="1" x14ac:dyDescent="0.25">
      <c r="A61" s="72">
        <v>58</v>
      </c>
      <c r="B61" s="88" t="s">
        <v>1529</v>
      </c>
      <c r="C61" s="55" t="s">
        <v>892</v>
      </c>
      <c r="D61" s="55"/>
      <c r="E61" s="36" t="s">
        <v>609</v>
      </c>
      <c r="F61" s="36" t="s">
        <v>610</v>
      </c>
      <c r="G61" s="90" t="s">
        <v>1530</v>
      </c>
      <c r="H61" s="93">
        <v>12600000</v>
      </c>
      <c r="I61" s="93"/>
      <c r="J61" s="93">
        <f t="shared" si="1"/>
        <v>12600000</v>
      </c>
      <c r="K61" s="55" t="s">
        <v>634</v>
      </c>
      <c r="L61" s="95">
        <v>44986</v>
      </c>
      <c r="M61" s="95">
        <v>44986</v>
      </c>
      <c r="N61" s="56">
        <v>45290</v>
      </c>
    </row>
    <row r="62" spans="1:14" ht="75.75" customHeight="1" x14ac:dyDescent="0.25">
      <c r="A62" s="72">
        <v>59</v>
      </c>
      <c r="B62" s="88" t="s">
        <v>1531</v>
      </c>
      <c r="C62" s="55" t="s">
        <v>879</v>
      </c>
      <c r="D62" s="55"/>
      <c r="E62" s="36" t="s">
        <v>359</v>
      </c>
      <c r="F62" s="11">
        <v>18920945</v>
      </c>
      <c r="G62" s="33" t="s">
        <v>1532</v>
      </c>
      <c r="H62" s="93">
        <v>8500000</v>
      </c>
      <c r="I62" s="93"/>
      <c r="J62" s="93">
        <f t="shared" si="1"/>
        <v>8500000</v>
      </c>
      <c r="K62" s="55" t="s">
        <v>361</v>
      </c>
      <c r="L62" s="95">
        <v>44988</v>
      </c>
      <c r="M62" s="95">
        <v>44988</v>
      </c>
      <c r="N62" s="56">
        <v>44997</v>
      </c>
    </row>
    <row r="63" spans="1:14" ht="70.5" customHeight="1" x14ac:dyDescent="0.25">
      <c r="A63" s="72">
        <v>60</v>
      </c>
      <c r="B63" s="88" t="s">
        <v>1533</v>
      </c>
      <c r="C63" s="55" t="s">
        <v>879</v>
      </c>
      <c r="D63" s="55"/>
      <c r="E63" s="36" t="s">
        <v>1534</v>
      </c>
      <c r="F63" s="36" t="s">
        <v>1535</v>
      </c>
      <c r="G63" s="90" t="s">
        <v>1536</v>
      </c>
      <c r="H63" s="93">
        <v>6000000</v>
      </c>
      <c r="I63" s="93"/>
      <c r="J63" s="104">
        <f t="shared" si="1"/>
        <v>6000000</v>
      </c>
      <c r="K63" s="55" t="s">
        <v>182</v>
      </c>
      <c r="L63" s="95">
        <v>44998</v>
      </c>
      <c r="M63" s="95">
        <v>44998</v>
      </c>
      <c r="N63" s="56">
        <v>45058</v>
      </c>
    </row>
    <row r="64" spans="1:14" ht="63" customHeight="1" x14ac:dyDescent="0.25">
      <c r="A64" s="72">
        <v>61</v>
      </c>
      <c r="B64" s="88" t="s">
        <v>1537</v>
      </c>
      <c r="C64" s="55" t="s">
        <v>911</v>
      </c>
      <c r="D64" s="55"/>
      <c r="E64" s="22" t="s">
        <v>1044</v>
      </c>
      <c r="F64" s="26" t="s">
        <v>1045</v>
      </c>
      <c r="G64" s="23" t="s">
        <v>1538</v>
      </c>
      <c r="H64" s="93">
        <v>23000000</v>
      </c>
      <c r="I64" s="93"/>
      <c r="J64" s="104">
        <f t="shared" si="1"/>
        <v>23000000</v>
      </c>
      <c r="K64" s="55" t="s">
        <v>29</v>
      </c>
      <c r="L64" s="95">
        <v>44999</v>
      </c>
      <c r="M64" s="95">
        <v>44999</v>
      </c>
      <c r="N64" s="56">
        <v>45090</v>
      </c>
    </row>
    <row r="65" spans="1:14" ht="66" customHeight="1" x14ac:dyDescent="0.25">
      <c r="A65" s="72">
        <v>62</v>
      </c>
      <c r="B65" s="88" t="s">
        <v>1539</v>
      </c>
      <c r="C65" s="55" t="s">
        <v>911</v>
      </c>
      <c r="D65" s="55"/>
      <c r="E65" s="36" t="s">
        <v>1152</v>
      </c>
      <c r="F65" s="36">
        <v>37180235</v>
      </c>
      <c r="G65" s="90" t="s">
        <v>1540</v>
      </c>
      <c r="H65" s="93">
        <v>23000000</v>
      </c>
      <c r="I65" s="93"/>
      <c r="J65" s="104">
        <f t="shared" si="1"/>
        <v>23000000</v>
      </c>
      <c r="K65" s="55" t="s">
        <v>100</v>
      </c>
      <c r="L65" s="95">
        <v>45001</v>
      </c>
      <c r="M65" s="95">
        <v>45001</v>
      </c>
      <c r="N65" s="56">
        <v>45031</v>
      </c>
    </row>
    <row r="66" spans="1:14" ht="63" customHeight="1" x14ac:dyDescent="0.25">
      <c r="A66" s="72">
        <v>63</v>
      </c>
      <c r="B66" s="88" t="s">
        <v>1541</v>
      </c>
      <c r="C66" s="55" t="s">
        <v>911</v>
      </c>
      <c r="D66" s="55"/>
      <c r="E66" s="36" t="s">
        <v>1493</v>
      </c>
      <c r="F66" s="35" t="s">
        <v>508</v>
      </c>
      <c r="G66" s="90" t="s">
        <v>1542</v>
      </c>
      <c r="H66" s="93">
        <v>22994000</v>
      </c>
      <c r="I66" s="105"/>
      <c r="J66" s="106">
        <f t="shared" si="1"/>
        <v>22994000</v>
      </c>
      <c r="K66" s="61" t="s">
        <v>810</v>
      </c>
      <c r="L66" s="95">
        <v>45013</v>
      </c>
      <c r="M66" s="95">
        <v>45013</v>
      </c>
      <c r="N66" s="56">
        <v>45043</v>
      </c>
    </row>
    <row r="67" spans="1:14" s="60" customFormat="1" ht="107.25" customHeight="1" x14ac:dyDescent="0.25">
      <c r="A67" s="61">
        <v>64</v>
      </c>
      <c r="B67" s="22" t="s">
        <v>1543</v>
      </c>
      <c r="C67" s="61" t="s">
        <v>892</v>
      </c>
      <c r="D67" s="22" t="s">
        <v>1544</v>
      </c>
      <c r="E67" s="22" t="s">
        <v>595</v>
      </c>
      <c r="F67" s="22" t="s">
        <v>649</v>
      </c>
      <c r="G67" s="23" t="s">
        <v>650</v>
      </c>
      <c r="H67" s="100">
        <v>55415891</v>
      </c>
      <c r="I67" s="100">
        <v>27707945</v>
      </c>
      <c r="J67" s="106">
        <f t="shared" si="1"/>
        <v>83123836</v>
      </c>
      <c r="K67" s="90" t="s">
        <v>799</v>
      </c>
      <c r="L67" s="79">
        <v>45016</v>
      </c>
      <c r="M67" s="79">
        <v>45018</v>
      </c>
      <c r="N67" s="38">
        <v>45062</v>
      </c>
    </row>
    <row r="68" spans="1:14" s="18" customFormat="1" ht="69" customHeight="1" x14ac:dyDescent="0.25">
      <c r="A68" s="61">
        <v>65</v>
      </c>
      <c r="B68" s="22" t="s">
        <v>1545</v>
      </c>
      <c r="C68" s="61" t="s">
        <v>885</v>
      </c>
      <c r="D68" s="22" t="s">
        <v>1546</v>
      </c>
      <c r="E68" s="36" t="s">
        <v>1547</v>
      </c>
      <c r="F68" s="35">
        <v>1065912583</v>
      </c>
      <c r="G68" s="33" t="s">
        <v>1400</v>
      </c>
      <c r="H68" s="100">
        <v>19860000</v>
      </c>
      <c r="I68" s="100">
        <v>9598999</v>
      </c>
      <c r="J68" s="106">
        <f t="shared" si="1"/>
        <v>29458999</v>
      </c>
      <c r="K68" s="61" t="s">
        <v>148</v>
      </c>
      <c r="L68" s="79">
        <v>45020</v>
      </c>
      <c r="M68" s="79">
        <v>45020</v>
      </c>
      <c r="N68" s="38">
        <v>45290</v>
      </c>
    </row>
    <row r="69" spans="1:14" s="18" customFormat="1" ht="57" customHeight="1" x14ac:dyDescent="0.25">
      <c r="A69" s="61">
        <v>66</v>
      </c>
      <c r="B69" s="22" t="s">
        <v>1548</v>
      </c>
      <c r="C69" s="61" t="s">
        <v>892</v>
      </c>
      <c r="D69" s="61"/>
      <c r="E69" s="36" t="s">
        <v>1294</v>
      </c>
      <c r="F69" s="36" t="s">
        <v>1295</v>
      </c>
      <c r="G69" s="90" t="s">
        <v>1549</v>
      </c>
      <c r="H69" s="108">
        <v>8800000</v>
      </c>
      <c r="I69" s="108"/>
      <c r="J69" s="108">
        <f t="shared" si="1"/>
        <v>8800000</v>
      </c>
      <c r="K69" s="61" t="s">
        <v>453</v>
      </c>
      <c r="L69" s="79">
        <v>45030</v>
      </c>
      <c r="M69" s="79">
        <v>45030</v>
      </c>
      <c r="N69" s="38">
        <v>45074</v>
      </c>
    </row>
    <row r="70" spans="1:14" s="18" customFormat="1" ht="56.25" customHeight="1" x14ac:dyDescent="0.25">
      <c r="A70" s="61">
        <v>67</v>
      </c>
      <c r="B70" s="22" t="s">
        <v>1550</v>
      </c>
      <c r="C70" s="61" t="s">
        <v>911</v>
      </c>
      <c r="D70" s="61"/>
      <c r="E70" s="36" t="s">
        <v>1500</v>
      </c>
      <c r="F70" s="36" t="s">
        <v>1363</v>
      </c>
      <c r="G70" s="90" t="s">
        <v>1551</v>
      </c>
      <c r="H70" s="108">
        <v>11676664</v>
      </c>
      <c r="I70" s="108"/>
      <c r="J70" s="108">
        <f t="shared" si="1"/>
        <v>11676664</v>
      </c>
      <c r="K70" s="61" t="s">
        <v>810</v>
      </c>
      <c r="L70" s="79">
        <v>45030</v>
      </c>
      <c r="M70" s="79">
        <v>45030</v>
      </c>
      <c r="N70" s="38">
        <v>45059</v>
      </c>
    </row>
    <row r="71" spans="1:14" s="18" customFormat="1" ht="63.75" customHeight="1" x14ac:dyDescent="0.25">
      <c r="A71" s="61">
        <v>68</v>
      </c>
      <c r="B71" s="22" t="s">
        <v>1552</v>
      </c>
      <c r="C71" s="61" t="s">
        <v>911</v>
      </c>
      <c r="D71" s="22" t="s">
        <v>1553</v>
      </c>
      <c r="E71" s="22" t="s">
        <v>511</v>
      </c>
      <c r="F71" s="22" t="s">
        <v>512</v>
      </c>
      <c r="G71" s="23" t="s">
        <v>930</v>
      </c>
      <c r="H71" s="108">
        <v>23000000</v>
      </c>
      <c r="I71" s="108">
        <v>11500000</v>
      </c>
      <c r="J71" s="108">
        <f t="shared" si="1"/>
        <v>34500000</v>
      </c>
      <c r="K71" s="61" t="s">
        <v>41</v>
      </c>
      <c r="L71" s="79">
        <v>45035</v>
      </c>
      <c r="M71" s="79">
        <v>45035</v>
      </c>
      <c r="N71" s="38">
        <v>45156</v>
      </c>
    </row>
    <row r="72" spans="1:14" s="18" customFormat="1" ht="63.75" customHeight="1" x14ac:dyDescent="0.25">
      <c r="A72" s="61">
        <v>69</v>
      </c>
      <c r="B72" s="22" t="s">
        <v>1554</v>
      </c>
      <c r="C72" s="61" t="s">
        <v>911</v>
      </c>
      <c r="D72" s="61"/>
      <c r="E72" s="36" t="s">
        <v>1152</v>
      </c>
      <c r="F72" s="36">
        <v>37180235</v>
      </c>
      <c r="G72" s="90" t="s">
        <v>1555</v>
      </c>
      <c r="H72" s="108">
        <v>29988000</v>
      </c>
      <c r="I72" s="108"/>
      <c r="J72" s="108">
        <f t="shared" si="1"/>
        <v>29988000</v>
      </c>
      <c r="K72" s="61" t="s">
        <v>810</v>
      </c>
      <c r="L72" s="79">
        <v>45035</v>
      </c>
      <c r="M72" s="79">
        <v>45035</v>
      </c>
      <c r="N72" s="38">
        <v>45064</v>
      </c>
    </row>
    <row r="73" spans="1:14" s="18" customFormat="1" ht="78" customHeight="1" x14ac:dyDescent="0.25">
      <c r="A73" s="61">
        <v>70</v>
      </c>
      <c r="B73" s="22" t="s">
        <v>1556</v>
      </c>
      <c r="C73" s="61" t="s">
        <v>911</v>
      </c>
      <c r="D73" s="22" t="s">
        <v>1461</v>
      </c>
      <c r="E73" s="22" t="s">
        <v>511</v>
      </c>
      <c r="F73" s="22" t="s">
        <v>512</v>
      </c>
      <c r="G73" s="23" t="s">
        <v>1445</v>
      </c>
      <c r="H73" s="108">
        <v>23000000</v>
      </c>
      <c r="I73" s="108">
        <v>11500000</v>
      </c>
      <c r="J73" s="108">
        <f t="shared" si="1"/>
        <v>34500000</v>
      </c>
      <c r="K73" s="61" t="s">
        <v>41</v>
      </c>
      <c r="L73" s="79">
        <v>45040</v>
      </c>
      <c r="M73" s="79">
        <v>45040</v>
      </c>
      <c r="N73" s="38">
        <v>45161</v>
      </c>
    </row>
    <row r="74" spans="1:14" s="18" customFormat="1" ht="63.75" customHeight="1" x14ac:dyDescent="0.25">
      <c r="A74" s="61">
        <v>71</v>
      </c>
      <c r="B74" s="22" t="s">
        <v>1557</v>
      </c>
      <c r="C74" s="61" t="s">
        <v>911</v>
      </c>
      <c r="D74" s="22" t="s">
        <v>1558</v>
      </c>
      <c r="E74" s="36" t="s">
        <v>1515</v>
      </c>
      <c r="F74" s="35">
        <v>18925102</v>
      </c>
      <c r="G74" s="90" t="s">
        <v>1516</v>
      </c>
      <c r="H74" s="100">
        <v>23000000</v>
      </c>
      <c r="I74" s="108">
        <v>11500000</v>
      </c>
      <c r="J74" s="108">
        <f t="shared" si="1"/>
        <v>34500000</v>
      </c>
      <c r="K74" s="61" t="s">
        <v>41</v>
      </c>
      <c r="L74" s="79">
        <v>45040</v>
      </c>
      <c r="M74" s="79">
        <v>45040</v>
      </c>
      <c r="N74" s="38">
        <v>45161</v>
      </c>
    </row>
    <row r="75" spans="1:14" s="60" customFormat="1" ht="63" x14ac:dyDescent="0.25">
      <c r="A75" s="61">
        <v>72</v>
      </c>
      <c r="B75" s="22" t="s">
        <v>1559</v>
      </c>
      <c r="C75" s="61" t="s">
        <v>911</v>
      </c>
      <c r="D75" s="59"/>
      <c r="E75" s="22" t="s">
        <v>913</v>
      </c>
      <c r="F75" s="22">
        <v>91492451</v>
      </c>
      <c r="G75" s="23" t="s">
        <v>914</v>
      </c>
      <c r="H75" s="100">
        <v>23000000</v>
      </c>
      <c r="I75" s="109"/>
      <c r="J75" s="108">
        <f t="shared" si="1"/>
        <v>23000000</v>
      </c>
      <c r="K75" s="61" t="s">
        <v>29</v>
      </c>
      <c r="L75" s="79">
        <v>45042</v>
      </c>
      <c r="M75" s="79">
        <v>45044</v>
      </c>
      <c r="N75" s="38">
        <v>45134</v>
      </c>
    </row>
    <row r="76" spans="1:14" s="60" customFormat="1" ht="74.25" customHeight="1" x14ac:dyDescent="0.25">
      <c r="A76" s="61">
        <v>73</v>
      </c>
      <c r="B76" s="22" t="s">
        <v>1560</v>
      </c>
      <c r="C76" s="61" t="s">
        <v>911</v>
      </c>
      <c r="D76" s="22" t="s">
        <v>1561</v>
      </c>
      <c r="E76" s="22" t="s">
        <v>996</v>
      </c>
      <c r="F76" s="22">
        <v>49659420</v>
      </c>
      <c r="G76" s="23" t="s">
        <v>1443</v>
      </c>
      <c r="H76" s="100">
        <v>23000000</v>
      </c>
      <c r="I76" s="108">
        <v>11500000</v>
      </c>
      <c r="J76" s="108">
        <f t="shared" si="1"/>
        <v>34500000</v>
      </c>
      <c r="K76" s="61" t="s">
        <v>29</v>
      </c>
      <c r="L76" s="79">
        <v>45043</v>
      </c>
      <c r="M76" s="79">
        <v>45043</v>
      </c>
      <c r="N76" s="38">
        <v>45133</v>
      </c>
    </row>
    <row r="77" spans="1:14" s="60" customFormat="1" ht="75.75" customHeight="1" x14ac:dyDescent="0.25">
      <c r="A77" s="61">
        <v>74</v>
      </c>
      <c r="B77" s="22" t="s">
        <v>1562</v>
      </c>
      <c r="C77" s="61" t="s">
        <v>911</v>
      </c>
      <c r="D77" s="22" t="s">
        <v>1558</v>
      </c>
      <c r="E77" s="22" t="s">
        <v>996</v>
      </c>
      <c r="F77" s="22">
        <v>49659420</v>
      </c>
      <c r="G77" s="23" t="s">
        <v>1439</v>
      </c>
      <c r="H77" s="100">
        <v>23000000</v>
      </c>
      <c r="I77" s="108">
        <v>11500000</v>
      </c>
      <c r="J77" s="108">
        <f t="shared" si="1"/>
        <v>34500000</v>
      </c>
      <c r="K77" s="61" t="s">
        <v>29</v>
      </c>
      <c r="L77" s="79">
        <v>45043</v>
      </c>
      <c r="M77" s="79">
        <v>45043</v>
      </c>
      <c r="N77" s="38">
        <v>45133</v>
      </c>
    </row>
    <row r="78" spans="1:14" s="60" customFormat="1" ht="63" x14ac:dyDescent="0.25">
      <c r="A78" s="61">
        <v>75</v>
      </c>
      <c r="B78" s="22" t="s">
        <v>1563</v>
      </c>
      <c r="C78" s="61" t="s">
        <v>892</v>
      </c>
      <c r="D78" s="59"/>
      <c r="E78" s="22" t="s">
        <v>1044</v>
      </c>
      <c r="F78" s="26" t="s">
        <v>1045</v>
      </c>
      <c r="G78" s="23" t="s">
        <v>1564</v>
      </c>
      <c r="H78" s="100">
        <v>23000000</v>
      </c>
      <c r="I78" s="109"/>
      <c r="J78" s="108">
        <f t="shared" si="1"/>
        <v>23000000</v>
      </c>
      <c r="K78" s="61" t="s">
        <v>29</v>
      </c>
      <c r="L78" s="79">
        <v>45043</v>
      </c>
      <c r="M78" s="63">
        <v>45043</v>
      </c>
      <c r="N78" s="65">
        <v>45133</v>
      </c>
    </row>
    <row r="79" spans="1:14" s="60" customFormat="1" ht="76.5" customHeight="1" x14ac:dyDescent="0.25">
      <c r="A79" s="61">
        <v>76</v>
      </c>
      <c r="B79" s="22" t="s">
        <v>1565</v>
      </c>
      <c r="C79" s="61" t="s">
        <v>892</v>
      </c>
      <c r="D79" s="61"/>
      <c r="E79" s="22" t="s">
        <v>1566</v>
      </c>
      <c r="F79" s="35" t="s">
        <v>1567</v>
      </c>
      <c r="G79" s="23" t="s">
        <v>1568</v>
      </c>
      <c r="H79" s="100">
        <v>40000000</v>
      </c>
      <c r="I79" s="100"/>
      <c r="J79" s="100">
        <f t="shared" si="1"/>
        <v>40000000</v>
      </c>
      <c r="K79" s="61" t="s">
        <v>182</v>
      </c>
      <c r="L79" s="79">
        <v>45043</v>
      </c>
      <c r="M79" s="79">
        <v>45048</v>
      </c>
      <c r="N79" s="38">
        <v>45108</v>
      </c>
    </row>
    <row r="80" spans="1:14" ht="66" customHeight="1" x14ac:dyDescent="0.25">
      <c r="A80" s="61">
        <v>77</v>
      </c>
      <c r="B80" s="22" t="s">
        <v>1569</v>
      </c>
      <c r="C80" s="55" t="s">
        <v>892</v>
      </c>
      <c r="D80" s="55"/>
      <c r="E80" s="36" t="s">
        <v>1493</v>
      </c>
      <c r="F80" s="35" t="s">
        <v>508</v>
      </c>
      <c r="G80" s="90" t="s">
        <v>1570</v>
      </c>
      <c r="H80" s="93">
        <v>22985000</v>
      </c>
      <c r="I80" s="93"/>
      <c r="J80" s="100">
        <f t="shared" si="1"/>
        <v>22985000</v>
      </c>
      <c r="K80" s="55" t="s">
        <v>810</v>
      </c>
      <c r="L80" s="95">
        <v>45055</v>
      </c>
      <c r="M80" s="95">
        <v>45055</v>
      </c>
      <c r="N80" s="56">
        <v>45054</v>
      </c>
    </row>
    <row r="81" spans="1:15" ht="61.5" customHeight="1" x14ac:dyDescent="0.25">
      <c r="A81" s="61">
        <v>78</v>
      </c>
      <c r="B81" s="22" t="s">
        <v>1571</v>
      </c>
      <c r="C81" s="55" t="s">
        <v>892</v>
      </c>
      <c r="D81" s="55"/>
      <c r="E81" s="96" t="s">
        <v>1572</v>
      </c>
      <c r="F81" s="35" t="s">
        <v>1573</v>
      </c>
      <c r="G81" s="90" t="s">
        <v>1574</v>
      </c>
      <c r="H81" s="93">
        <v>21500000</v>
      </c>
      <c r="I81" s="93"/>
      <c r="J81" s="100">
        <f t="shared" si="1"/>
        <v>21500000</v>
      </c>
      <c r="K81" s="55" t="s">
        <v>810</v>
      </c>
      <c r="L81" s="95">
        <v>45055</v>
      </c>
      <c r="M81" s="95">
        <v>45055</v>
      </c>
      <c r="N81" s="56">
        <v>45054</v>
      </c>
    </row>
    <row r="82" spans="1:15" ht="55.5" customHeight="1" x14ac:dyDescent="0.25">
      <c r="A82" s="61">
        <v>79</v>
      </c>
      <c r="B82" s="22" t="s">
        <v>1575</v>
      </c>
      <c r="C82" s="61" t="s">
        <v>963</v>
      </c>
      <c r="D82" s="55"/>
      <c r="E82" s="22" t="s">
        <v>1424</v>
      </c>
      <c r="F82" s="22" t="s">
        <v>867</v>
      </c>
      <c r="G82" s="90" t="s">
        <v>1576</v>
      </c>
      <c r="H82" s="93">
        <v>20827380</v>
      </c>
      <c r="I82" s="93"/>
      <c r="J82" s="100">
        <f t="shared" si="1"/>
        <v>20827380</v>
      </c>
      <c r="K82" s="55" t="s">
        <v>361</v>
      </c>
      <c r="L82" s="95">
        <v>45055</v>
      </c>
      <c r="M82" s="95">
        <v>45055</v>
      </c>
      <c r="N82" s="56">
        <v>45064</v>
      </c>
    </row>
    <row r="83" spans="1:15" ht="81" customHeight="1" x14ac:dyDescent="0.25">
      <c r="A83" s="61">
        <v>80</v>
      </c>
      <c r="B83" s="22" t="s">
        <v>1577</v>
      </c>
      <c r="C83" s="55" t="s">
        <v>892</v>
      </c>
      <c r="D83" s="55"/>
      <c r="E83" s="36" t="s">
        <v>518</v>
      </c>
      <c r="F83" s="35" t="s">
        <v>23</v>
      </c>
      <c r="G83" s="90" t="s">
        <v>1101</v>
      </c>
      <c r="H83" s="93">
        <v>23000000</v>
      </c>
      <c r="I83" s="93"/>
      <c r="J83" s="100">
        <f t="shared" si="1"/>
        <v>23000000</v>
      </c>
      <c r="K83" s="55" t="s">
        <v>182</v>
      </c>
      <c r="L83" s="95">
        <v>45058</v>
      </c>
      <c r="M83" s="95">
        <v>45062</v>
      </c>
      <c r="N83" s="56">
        <v>45122</v>
      </c>
    </row>
    <row r="84" spans="1:15" ht="53.25" customHeight="1" x14ac:dyDescent="0.25">
      <c r="A84" s="61">
        <v>81</v>
      </c>
      <c r="B84" s="22" t="s">
        <v>1578</v>
      </c>
      <c r="C84" s="55" t="s">
        <v>911</v>
      </c>
      <c r="D84" s="55"/>
      <c r="E84" s="36" t="s">
        <v>518</v>
      </c>
      <c r="F84" s="35" t="s">
        <v>23</v>
      </c>
      <c r="G84" s="90" t="s">
        <v>1073</v>
      </c>
      <c r="H84" s="93">
        <v>23000000</v>
      </c>
      <c r="I84" s="93"/>
      <c r="J84" s="100">
        <f t="shared" si="1"/>
        <v>23000000</v>
      </c>
      <c r="K84" s="55" t="s">
        <v>810</v>
      </c>
      <c r="L84" s="95">
        <v>45058</v>
      </c>
      <c r="M84" s="95">
        <v>45062</v>
      </c>
      <c r="N84" s="56">
        <v>45092</v>
      </c>
    </row>
    <row r="85" spans="1:15" ht="57.75" customHeight="1" x14ac:dyDescent="0.25">
      <c r="A85" s="61">
        <v>82</v>
      </c>
      <c r="B85" s="22" t="s">
        <v>1579</v>
      </c>
      <c r="C85" s="55" t="s">
        <v>911</v>
      </c>
      <c r="D85" s="55"/>
      <c r="E85" s="36" t="s">
        <v>518</v>
      </c>
      <c r="F85" s="35" t="s">
        <v>23</v>
      </c>
      <c r="G85" s="90" t="s">
        <v>1580</v>
      </c>
      <c r="H85" s="93">
        <v>23000000</v>
      </c>
      <c r="I85" s="93"/>
      <c r="J85" s="100">
        <f t="shared" si="1"/>
        <v>23000000</v>
      </c>
      <c r="K85" s="55" t="s">
        <v>810</v>
      </c>
      <c r="L85" s="95">
        <v>45058</v>
      </c>
      <c r="M85" s="95">
        <v>45062</v>
      </c>
      <c r="N85" s="56">
        <v>45092</v>
      </c>
    </row>
    <row r="86" spans="1:15" s="2" customFormat="1" ht="110.25" x14ac:dyDescent="0.25">
      <c r="A86" s="61">
        <v>83</v>
      </c>
      <c r="B86" s="22" t="s">
        <v>1581</v>
      </c>
      <c r="C86" s="61" t="s">
        <v>892</v>
      </c>
      <c r="D86" s="22" t="s">
        <v>1582</v>
      </c>
      <c r="E86" s="22" t="s">
        <v>595</v>
      </c>
      <c r="F86" s="22" t="s">
        <v>649</v>
      </c>
      <c r="G86" s="23" t="s">
        <v>650</v>
      </c>
      <c r="H86" s="93">
        <v>22166356</v>
      </c>
      <c r="I86" s="93">
        <v>11083178</v>
      </c>
      <c r="J86" s="93">
        <f t="shared" si="1"/>
        <v>33249534</v>
      </c>
      <c r="K86" s="61" t="s">
        <v>1034</v>
      </c>
      <c r="L86" s="95">
        <v>45063</v>
      </c>
      <c r="M86" s="95">
        <v>45063</v>
      </c>
      <c r="N86" s="56">
        <v>45080</v>
      </c>
    </row>
    <row r="87" spans="1:15" s="2" customFormat="1" ht="84.75" customHeight="1" x14ac:dyDescent="0.25">
      <c r="A87" s="61">
        <v>84</v>
      </c>
      <c r="B87" s="22" t="s">
        <v>1583</v>
      </c>
      <c r="C87" s="61" t="s">
        <v>892</v>
      </c>
      <c r="D87" s="55"/>
      <c r="E87" s="36" t="s">
        <v>1051</v>
      </c>
      <c r="F87" s="35" t="s">
        <v>1052</v>
      </c>
      <c r="G87" s="90" t="s">
        <v>1584</v>
      </c>
      <c r="H87" s="93">
        <v>14500000</v>
      </c>
      <c r="I87" s="93"/>
      <c r="J87" s="93">
        <f t="shared" si="1"/>
        <v>14500000</v>
      </c>
      <c r="K87" s="61" t="s">
        <v>182</v>
      </c>
      <c r="L87" s="95">
        <v>45065</v>
      </c>
      <c r="M87" s="95">
        <v>45065</v>
      </c>
      <c r="N87" s="56">
        <v>45125</v>
      </c>
    </row>
    <row r="88" spans="1:15" ht="57" customHeight="1" x14ac:dyDescent="0.25">
      <c r="A88" s="61">
        <v>85</v>
      </c>
      <c r="B88" s="22" t="s">
        <v>1585</v>
      </c>
      <c r="C88" s="61" t="s">
        <v>911</v>
      </c>
      <c r="D88" s="52"/>
      <c r="E88" s="36" t="s">
        <v>518</v>
      </c>
      <c r="F88" s="35" t="s">
        <v>23</v>
      </c>
      <c r="G88" s="90" t="s">
        <v>1586</v>
      </c>
      <c r="H88" s="93">
        <v>22999999</v>
      </c>
      <c r="I88" s="93"/>
      <c r="J88" s="93">
        <f t="shared" si="1"/>
        <v>22999999</v>
      </c>
      <c r="K88" s="61" t="s">
        <v>810</v>
      </c>
      <c r="L88" s="95">
        <v>45069</v>
      </c>
      <c r="M88" s="95">
        <v>45071</v>
      </c>
      <c r="N88" s="56">
        <v>45101</v>
      </c>
      <c r="O88" s="2"/>
    </row>
    <row r="89" spans="1:15" s="2" customFormat="1" ht="110.25" x14ac:dyDescent="0.25">
      <c r="A89" s="61">
        <v>86</v>
      </c>
      <c r="B89" s="22" t="s">
        <v>1587</v>
      </c>
      <c r="C89" s="61" t="s">
        <v>892</v>
      </c>
      <c r="D89" s="22" t="s">
        <v>1588</v>
      </c>
      <c r="E89" s="22" t="s">
        <v>595</v>
      </c>
      <c r="F89" s="22" t="s">
        <v>649</v>
      </c>
      <c r="G89" s="23" t="s">
        <v>650</v>
      </c>
      <c r="H89" s="93">
        <v>22166356</v>
      </c>
      <c r="I89" s="93">
        <v>11083178</v>
      </c>
      <c r="J89" s="93">
        <f t="shared" si="1"/>
        <v>33249534</v>
      </c>
      <c r="K89" s="61" t="s">
        <v>1034</v>
      </c>
      <c r="L89" s="95">
        <v>45082</v>
      </c>
      <c r="M89" s="95">
        <v>45082</v>
      </c>
      <c r="N89" s="56">
        <v>45099</v>
      </c>
    </row>
    <row r="90" spans="1:15" ht="63" x14ac:dyDescent="0.25">
      <c r="A90" s="72">
        <v>87</v>
      </c>
      <c r="B90" s="22" t="s">
        <v>1589</v>
      </c>
      <c r="C90" s="61" t="s">
        <v>911</v>
      </c>
      <c r="D90" s="22"/>
      <c r="E90" s="22" t="s">
        <v>511</v>
      </c>
      <c r="F90" s="22" t="s">
        <v>512</v>
      </c>
      <c r="G90" s="23" t="s">
        <v>930</v>
      </c>
      <c r="H90" s="93">
        <v>23000000</v>
      </c>
      <c r="I90" s="94"/>
      <c r="J90" s="86">
        <f t="shared" si="1"/>
        <v>23000000</v>
      </c>
      <c r="K90" s="68" t="s">
        <v>810</v>
      </c>
      <c r="L90" s="110">
        <v>45082</v>
      </c>
      <c r="M90" s="110">
        <v>45082</v>
      </c>
      <c r="N90" s="56">
        <v>45111</v>
      </c>
      <c r="O90" s="2"/>
    </row>
    <row r="91" spans="1:15" s="53" customFormat="1" ht="64.5" customHeight="1" x14ac:dyDescent="0.25">
      <c r="A91" s="72">
        <v>88</v>
      </c>
      <c r="B91" s="22" t="s">
        <v>1590</v>
      </c>
      <c r="C91" s="22" t="s">
        <v>885</v>
      </c>
      <c r="D91" s="22" t="s">
        <v>1591</v>
      </c>
      <c r="E91" s="22" t="s">
        <v>398</v>
      </c>
      <c r="F91" s="26">
        <v>1065879433</v>
      </c>
      <c r="G91" s="33" t="s">
        <v>887</v>
      </c>
      <c r="H91" s="89">
        <v>11000000</v>
      </c>
      <c r="I91" s="86">
        <v>4180000</v>
      </c>
      <c r="J91" s="86">
        <f t="shared" si="1"/>
        <v>15180000</v>
      </c>
      <c r="K91" s="68" t="s">
        <v>90</v>
      </c>
      <c r="L91" s="71">
        <v>45082</v>
      </c>
      <c r="M91" s="71">
        <v>45082</v>
      </c>
      <c r="N91" s="87">
        <v>45290</v>
      </c>
      <c r="O91" s="2"/>
    </row>
    <row r="92" spans="1:15" s="53" customFormat="1" ht="54.75" customHeight="1" x14ac:dyDescent="0.25">
      <c r="A92" s="72">
        <v>89</v>
      </c>
      <c r="B92" s="22" t="s">
        <v>1592</v>
      </c>
      <c r="C92" s="22" t="s">
        <v>879</v>
      </c>
      <c r="D92" s="22" t="s">
        <v>1593</v>
      </c>
      <c r="E92" s="22" t="s">
        <v>819</v>
      </c>
      <c r="F92" s="29">
        <v>1065914315</v>
      </c>
      <c r="G92" s="90" t="s">
        <v>1158</v>
      </c>
      <c r="H92" s="89">
        <v>15000000</v>
      </c>
      <c r="I92" s="111">
        <v>5700000</v>
      </c>
      <c r="J92" s="86">
        <f t="shared" si="1"/>
        <v>20700000</v>
      </c>
      <c r="K92" s="68" t="s">
        <v>90</v>
      </c>
      <c r="L92" s="71">
        <v>45082</v>
      </c>
      <c r="M92" s="71">
        <v>45082</v>
      </c>
      <c r="N92" s="87">
        <v>45290</v>
      </c>
      <c r="O92" s="2"/>
    </row>
    <row r="93" spans="1:15" ht="63" customHeight="1" x14ac:dyDescent="0.25">
      <c r="A93" s="72">
        <v>90</v>
      </c>
      <c r="B93" s="22" t="s">
        <v>1594</v>
      </c>
      <c r="C93" s="61" t="s">
        <v>885</v>
      </c>
      <c r="D93" s="22" t="s">
        <v>1595</v>
      </c>
      <c r="E93" s="112" t="s">
        <v>1468</v>
      </c>
      <c r="F93" s="35">
        <v>18913641</v>
      </c>
      <c r="G93" s="23" t="s">
        <v>1469</v>
      </c>
      <c r="H93" s="93">
        <v>15900000</v>
      </c>
      <c r="I93" s="93">
        <v>6042000</v>
      </c>
      <c r="J93" s="93">
        <f t="shared" si="1"/>
        <v>21942000</v>
      </c>
      <c r="K93" s="68" t="s">
        <v>90</v>
      </c>
      <c r="L93" s="71">
        <v>45082</v>
      </c>
      <c r="M93" s="71">
        <v>45082</v>
      </c>
      <c r="N93" s="87">
        <v>45290</v>
      </c>
      <c r="O93" s="2"/>
    </row>
    <row r="94" spans="1:15" s="53" customFormat="1" ht="66" customHeight="1" x14ac:dyDescent="0.25">
      <c r="A94" s="72">
        <v>91</v>
      </c>
      <c r="B94" s="22" t="s">
        <v>1596</v>
      </c>
      <c r="C94" s="22" t="s">
        <v>879</v>
      </c>
      <c r="D94" s="22"/>
      <c r="E94" s="22" t="s">
        <v>697</v>
      </c>
      <c r="F94" s="113">
        <v>1091657948</v>
      </c>
      <c r="G94" s="23" t="s">
        <v>909</v>
      </c>
      <c r="H94" s="89">
        <v>23625000</v>
      </c>
      <c r="I94" s="86"/>
      <c r="J94" s="86">
        <f t="shared" si="1"/>
        <v>23625000</v>
      </c>
      <c r="K94" s="68" t="s">
        <v>90</v>
      </c>
      <c r="L94" s="71">
        <v>45082</v>
      </c>
      <c r="M94" s="71">
        <v>45082</v>
      </c>
      <c r="N94" s="87">
        <v>45234</v>
      </c>
      <c r="O94" s="2"/>
    </row>
    <row r="95" spans="1:15" s="53" customFormat="1" ht="78.75" customHeight="1" x14ac:dyDescent="0.25">
      <c r="A95" s="72">
        <v>92</v>
      </c>
      <c r="B95" s="22" t="s">
        <v>1597</v>
      </c>
      <c r="C95" s="22" t="s">
        <v>879</v>
      </c>
      <c r="D95" s="22" t="s">
        <v>1598</v>
      </c>
      <c r="E95" s="22" t="s">
        <v>308</v>
      </c>
      <c r="F95" s="26">
        <v>18919685</v>
      </c>
      <c r="G95" s="23" t="s">
        <v>898</v>
      </c>
      <c r="H95" s="89">
        <v>16550000</v>
      </c>
      <c r="I95" s="86">
        <v>6289000</v>
      </c>
      <c r="J95" s="86">
        <f t="shared" si="1"/>
        <v>22839000</v>
      </c>
      <c r="K95" s="68" t="s">
        <v>90</v>
      </c>
      <c r="L95" s="71">
        <v>45082</v>
      </c>
      <c r="M95" s="71">
        <v>45082</v>
      </c>
      <c r="N95" s="87">
        <v>45290</v>
      </c>
      <c r="O95" s="2"/>
    </row>
    <row r="96" spans="1:15" ht="64.5" customHeight="1" x14ac:dyDescent="0.25">
      <c r="A96" s="72">
        <v>93</v>
      </c>
      <c r="B96" s="22" t="s">
        <v>1599</v>
      </c>
      <c r="C96" s="61" t="s">
        <v>879</v>
      </c>
      <c r="D96" s="61"/>
      <c r="E96" s="22" t="s">
        <v>1477</v>
      </c>
      <c r="F96" s="35">
        <v>1065897831</v>
      </c>
      <c r="G96" s="23" t="s">
        <v>1478</v>
      </c>
      <c r="H96" s="93">
        <v>12325000</v>
      </c>
      <c r="I96" s="93"/>
      <c r="J96" s="93">
        <f t="shared" si="1"/>
        <v>12325000</v>
      </c>
      <c r="K96" s="68" t="s">
        <v>90</v>
      </c>
      <c r="L96" s="71">
        <v>45082</v>
      </c>
      <c r="M96" s="71">
        <v>45082</v>
      </c>
      <c r="N96" s="87">
        <v>45234</v>
      </c>
      <c r="O96" s="2"/>
    </row>
    <row r="97" spans="1:16" ht="65.25" customHeight="1" x14ac:dyDescent="0.25">
      <c r="A97" s="72">
        <v>94</v>
      </c>
      <c r="B97" s="22" t="s">
        <v>1600</v>
      </c>
      <c r="C97" s="61" t="s">
        <v>879</v>
      </c>
      <c r="D97" s="22" t="s">
        <v>1601</v>
      </c>
      <c r="E97" s="22" t="s">
        <v>1471</v>
      </c>
      <c r="F97" s="35">
        <v>1062879069</v>
      </c>
      <c r="G97" s="23" t="s">
        <v>1602</v>
      </c>
      <c r="H97" s="93">
        <v>13750000</v>
      </c>
      <c r="I97" s="93">
        <v>5225000</v>
      </c>
      <c r="J97" s="93">
        <f t="shared" si="1"/>
        <v>18975000</v>
      </c>
      <c r="K97" s="68" t="s">
        <v>90</v>
      </c>
      <c r="L97" s="71">
        <v>45082</v>
      </c>
      <c r="M97" s="71">
        <v>45082</v>
      </c>
      <c r="N97" s="87">
        <v>45290</v>
      </c>
      <c r="O97" s="2"/>
    </row>
    <row r="98" spans="1:16" s="53" customFormat="1" ht="59.25" customHeight="1" x14ac:dyDescent="0.25">
      <c r="A98" s="72">
        <v>95</v>
      </c>
      <c r="B98" s="22" t="s">
        <v>1603</v>
      </c>
      <c r="C98" s="22" t="s">
        <v>879</v>
      </c>
      <c r="D98" s="22" t="s">
        <v>1604</v>
      </c>
      <c r="E98" s="28" t="s">
        <v>298</v>
      </c>
      <c r="F98" s="36">
        <v>1151199166</v>
      </c>
      <c r="G98" s="90" t="s">
        <v>938</v>
      </c>
      <c r="H98" s="89">
        <v>13650000</v>
      </c>
      <c r="I98" s="86">
        <v>5187000</v>
      </c>
      <c r="J98" s="86">
        <f t="shared" si="1"/>
        <v>18837000</v>
      </c>
      <c r="K98" s="68" t="s">
        <v>90</v>
      </c>
      <c r="L98" s="71">
        <v>45082</v>
      </c>
      <c r="M98" s="71">
        <v>45082</v>
      </c>
      <c r="N98" s="87">
        <v>45290</v>
      </c>
      <c r="O98"/>
      <c r="P98"/>
    </row>
    <row r="99" spans="1:16" s="53" customFormat="1" ht="94.5" customHeight="1" x14ac:dyDescent="0.25">
      <c r="A99" s="72">
        <v>96</v>
      </c>
      <c r="B99" s="22" t="s">
        <v>1605</v>
      </c>
      <c r="C99" s="22" t="s">
        <v>879</v>
      </c>
      <c r="D99" s="22" t="s">
        <v>1606</v>
      </c>
      <c r="E99" s="22" t="s">
        <v>294</v>
      </c>
      <c r="F99" s="26">
        <v>13176063</v>
      </c>
      <c r="G99" s="23" t="s">
        <v>906</v>
      </c>
      <c r="H99" s="89">
        <v>17950000</v>
      </c>
      <c r="I99" s="86">
        <v>6821000</v>
      </c>
      <c r="J99" s="86">
        <f t="shared" si="1"/>
        <v>24771000</v>
      </c>
      <c r="K99" s="68" t="s">
        <v>90</v>
      </c>
      <c r="L99" s="71">
        <v>45082</v>
      </c>
      <c r="M99" s="71">
        <v>45082</v>
      </c>
      <c r="N99" s="87">
        <v>45290</v>
      </c>
      <c r="O99"/>
      <c r="P99"/>
    </row>
    <row r="100" spans="1:16" s="53" customFormat="1" ht="90.75" customHeight="1" x14ac:dyDescent="0.25">
      <c r="A100" s="72">
        <v>97</v>
      </c>
      <c r="B100" s="22" t="s">
        <v>1607</v>
      </c>
      <c r="C100" s="22" t="s">
        <v>879</v>
      </c>
      <c r="D100" s="22" t="s">
        <v>1608</v>
      </c>
      <c r="E100" s="22" t="s">
        <v>217</v>
      </c>
      <c r="F100" s="22">
        <v>63533706</v>
      </c>
      <c r="G100" s="23" t="s">
        <v>903</v>
      </c>
      <c r="H100" s="89">
        <v>24250000</v>
      </c>
      <c r="I100" s="86">
        <v>9215000</v>
      </c>
      <c r="J100" s="86">
        <f t="shared" ref="J100:J101" si="2">+H100+I100</f>
        <v>33465000</v>
      </c>
      <c r="K100" s="68" t="s">
        <v>90</v>
      </c>
      <c r="L100" s="71">
        <v>45082</v>
      </c>
      <c r="M100" s="71">
        <v>45082</v>
      </c>
      <c r="N100" s="87">
        <v>45290</v>
      </c>
    </row>
    <row r="101" spans="1:16" s="53" customFormat="1" ht="78.75" customHeight="1" x14ac:dyDescent="0.25">
      <c r="A101" s="72">
        <v>98</v>
      </c>
      <c r="B101" s="22" t="s">
        <v>1609</v>
      </c>
      <c r="C101" s="22" t="s">
        <v>879</v>
      </c>
      <c r="D101" s="22" t="s">
        <v>1610</v>
      </c>
      <c r="E101" s="22" t="s">
        <v>1429</v>
      </c>
      <c r="F101" s="26">
        <v>91282600</v>
      </c>
      <c r="G101" s="23" t="s">
        <v>900</v>
      </c>
      <c r="H101" s="89">
        <v>23625000</v>
      </c>
      <c r="I101" s="86">
        <v>8977500</v>
      </c>
      <c r="J101" s="86">
        <f t="shared" si="2"/>
        <v>32602500</v>
      </c>
      <c r="K101" s="68" t="s">
        <v>90</v>
      </c>
      <c r="L101" s="71">
        <v>45082</v>
      </c>
      <c r="M101" s="71">
        <v>45082</v>
      </c>
      <c r="N101" s="87">
        <v>45290</v>
      </c>
    </row>
    <row r="102" spans="1:16" ht="68.25" customHeight="1" x14ac:dyDescent="0.25">
      <c r="A102" s="72">
        <v>99</v>
      </c>
      <c r="B102" s="22" t="s">
        <v>1611</v>
      </c>
      <c r="C102" s="61" t="s">
        <v>879</v>
      </c>
      <c r="D102" s="22" t="s">
        <v>1612</v>
      </c>
      <c r="E102" s="22" t="s">
        <v>1474</v>
      </c>
      <c r="F102" s="35">
        <v>1065864471</v>
      </c>
      <c r="G102" s="23" t="s">
        <v>1475</v>
      </c>
      <c r="H102" s="93">
        <v>23100000</v>
      </c>
      <c r="I102" s="93">
        <v>8778000</v>
      </c>
      <c r="J102" s="93">
        <f>+H102+I102</f>
        <v>31878000</v>
      </c>
      <c r="K102" s="68" t="s">
        <v>90</v>
      </c>
      <c r="L102" s="71">
        <v>45082</v>
      </c>
      <c r="M102" s="71">
        <v>45082</v>
      </c>
      <c r="N102" s="87">
        <v>45290</v>
      </c>
    </row>
    <row r="103" spans="1:16" ht="59.25" customHeight="1" x14ac:dyDescent="0.25">
      <c r="A103" s="72">
        <v>100</v>
      </c>
      <c r="B103" s="22" t="s">
        <v>1613</v>
      </c>
      <c r="C103" s="61" t="s">
        <v>885</v>
      </c>
      <c r="D103" s="22" t="s">
        <v>1614</v>
      </c>
      <c r="E103" s="101" t="s">
        <v>1480</v>
      </c>
      <c r="F103" s="35">
        <v>49660898</v>
      </c>
      <c r="G103" s="90" t="s">
        <v>1481</v>
      </c>
      <c r="H103" s="93">
        <v>11060000</v>
      </c>
      <c r="I103" s="111">
        <v>4202800</v>
      </c>
      <c r="J103" s="93">
        <f t="shared" ref="J103:J147" si="3">+H103+I103</f>
        <v>15262800</v>
      </c>
      <c r="K103" s="68" t="s">
        <v>90</v>
      </c>
      <c r="L103" s="71">
        <v>45082</v>
      </c>
      <c r="M103" s="71">
        <v>45082</v>
      </c>
      <c r="N103" s="87">
        <v>45290</v>
      </c>
    </row>
    <row r="104" spans="1:16" s="53" customFormat="1" ht="117" customHeight="1" x14ac:dyDescent="0.25">
      <c r="A104" s="72">
        <v>101</v>
      </c>
      <c r="B104" s="22" t="s">
        <v>1615</v>
      </c>
      <c r="C104" s="22" t="s">
        <v>879</v>
      </c>
      <c r="D104" s="22" t="s">
        <v>1616</v>
      </c>
      <c r="E104" s="22" t="s">
        <v>955</v>
      </c>
      <c r="F104" s="22" t="s">
        <v>692</v>
      </c>
      <c r="G104" s="23" t="s">
        <v>956</v>
      </c>
      <c r="H104" s="89">
        <v>50850000</v>
      </c>
      <c r="I104" s="111">
        <v>19323000</v>
      </c>
      <c r="J104" s="86">
        <f t="shared" si="3"/>
        <v>70173000</v>
      </c>
      <c r="K104" s="68" t="s">
        <v>90</v>
      </c>
      <c r="L104" s="71">
        <v>45082</v>
      </c>
      <c r="M104" s="71">
        <v>45082</v>
      </c>
      <c r="N104" s="87">
        <v>45290</v>
      </c>
    </row>
    <row r="105" spans="1:16" s="53" customFormat="1" ht="120" customHeight="1" x14ac:dyDescent="0.25">
      <c r="A105" s="72">
        <v>102</v>
      </c>
      <c r="B105" s="22" t="s">
        <v>1617</v>
      </c>
      <c r="C105" s="22" t="s">
        <v>879</v>
      </c>
      <c r="D105" s="22" t="s">
        <v>1618</v>
      </c>
      <c r="E105" s="22" t="s">
        <v>221</v>
      </c>
      <c r="F105" s="22">
        <v>1091668410</v>
      </c>
      <c r="G105" s="23" t="s">
        <v>935</v>
      </c>
      <c r="H105" s="89">
        <v>19000000</v>
      </c>
      <c r="I105" s="86">
        <v>7220000</v>
      </c>
      <c r="J105" s="86">
        <f t="shared" si="3"/>
        <v>26220000</v>
      </c>
      <c r="K105" s="68" t="s">
        <v>90</v>
      </c>
      <c r="L105" s="71">
        <v>45082</v>
      </c>
      <c r="M105" s="71">
        <v>45082</v>
      </c>
      <c r="N105" s="87">
        <v>45290</v>
      </c>
    </row>
    <row r="106" spans="1:16" ht="72.75" customHeight="1" x14ac:dyDescent="0.25">
      <c r="A106" s="72">
        <v>103</v>
      </c>
      <c r="B106" s="22" t="s">
        <v>1619</v>
      </c>
      <c r="C106" s="22" t="s">
        <v>879</v>
      </c>
      <c r="D106" s="22" t="s">
        <v>1620</v>
      </c>
      <c r="E106" s="22" t="s">
        <v>1621</v>
      </c>
      <c r="F106" s="35">
        <v>1091677733</v>
      </c>
      <c r="G106" s="23" t="s">
        <v>1622</v>
      </c>
      <c r="H106" s="93">
        <v>12500000</v>
      </c>
      <c r="I106" s="93">
        <v>4417000</v>
      </c>
      <c r="J106" s="93">
        <f t="shared" si="3"/>
        <v>16917000</v>
      </c>
      <c r="K106" s="68" t="s">
        <v>90</v>
      </c>
      <c r="L106" s="95">
        <v>45085</v>
      </c>
      <c r="M106" s="95">
        <v>45085</v>
      </c>
      <c r="N106" s="87">
        <v>45290</v>
      </c>
    </row>
    <row r="107" spans="1:16" ht="58.5" customHeight="1" x14ac:dyDescent="0.25">
      <c r="A107" s="72">
        <v>104</v>
      </c>
      <c r="B107" s="22" t="s">
        <v>1623</v>
      </c>
      <c r="C107" s="22" t="s">
        <v>911</v>
      </c>
      <c r="D107" s="59"/>
      <c r="E107" s="36" t="s">
        <v>515</v>
      </c>
      <c r="F107" s="35" t="s">
        <v>19</v>
      </c>
      <c r="G107" s="90" t="s">
        <v>1624</v>
      </c>
      <c r="H107" s="93">
        <v>23000000</v>
      </c>
      <c r="I107" s="93"/>
      <c r="J107" s="93">
        <f t="shared" si="3"/>
        <v>23000000</v>
      </c>
      <c r="K107" s="55" t="s">
        <v>810</v>
      </c>
      <c r="L107" s="95">
        <v>45093</v>
      </c>
      <c r="M107" s="95">
        <v>45098</v>
      </c>
      <c r="N107" s="114">
        <v>45127</v>
      </c>
    </row>
    <row r="108" spans="1:16" ht="58.5" customHeight="1" x14ac:dyDescent="0.25">
      <c r="A108" s="72">
        <v>105</v>
      </c>
      <c r="B108" s="22" t="s">
        <v>1625</v>
      </c>
      <c r="C108" s="22" t="s">
        <v>911</v>
      </c>
      <c r="D108" s="59"/>
      <c r="E108" s="36" t="s">
        <v>515</v>
      </c>
      <c r="F108" s="35" t="s">
        <v>19</v>
      </c>
      <c r="G108" s="90" t="s">
        <v>1626</v>
      </c>
      <c r="H108" s="93">
        <v>23000000</v>
      </c>
      <c r="I108" s="105"/>
      <c r="J108" s="93">
        <f t="shared" si="3"/>
        <v>23000000</v>
      </c>
      <c r="K108" s="55" t="s">
        <v>810</v>
      </c>
      <c r="L108" s="95">
        <v>45093</v>
      </c>
      <c r="M108" s="95">
        <v>45098</v>
      </c>
      <c r="N108" s="114">
        <v>45127</v>
      </c>
    </row>
    <row r="109" spans="1:16" ht="70.5" customHeight="1" x14ac:dyDescent="0.25">
      <c r="A109" s="72">
        <v>106</v>
      </c>
      <c r="B109" s="22" t="s">
        <v>1627</v>
      </c>
      <c r="C109" s="22" t="s">
        <v>911</v>
      </c>
      <c r="D109" s="59"/>
      <c r="E109" s="36" t="s">
        <v>515</v>
      </c>
      <c r="F109" s="35" t="s">
        <v>19</v>
      </c>
      <c r="G109" s="90" t="s">
        <v>1628</v>
      </c>
      <c r="H109" s="93">
        <v>17434669</v>
      </c>
      <c r="I109" s="105"/>
      <c r="J109" s="93">
        <f t="shared" si="3"/>
        <v>17434669</v>
      </c>
      <c r="K109" s="55" t="s">
        <v>810</v>
      </c>
      <c r="L109" s="95">
        <v>45097</v>
      </c>
      <c r="M109" s="95">
        <v>45098</v>
      </c>
      <c r="N109" s="114">
        <v>45127</v>
      </c>
    </row>
    <row r="110" spans="1:16" ht="88.5" customHeight="1" x14ac:dyDescent="0.25">
      <c r="A110" s="72">
        <v>107</v>
      </c>
      <c r="B110" s="22" t="s">
        <v>1629</v>
      </c>
      <c r="C110" s="22" t="s">
        <v>911</v>
      </c>
      <c r="D110" s="22"/>
      <c r="E110" s="22" t="s">
        <v>913</v>
      </c>
      <c r="F110" s="22">
        <v>91492451</v>
      </c>
      <c r="G110" s="23" t="s">
        <v>914</v>
      </c>
      <c r="H110" s="86">
        <v>23000000</v>
      </c>
      <c r="I110" s="86"/>
      <c r="J110" s="86">
        <f t="shared" si="3"/>
        <v>23000000</v>
      </c>
      <c r="K110" s="68" t="s">
        <v>29</v>
      </c>
      <c r="L110" s="71">
        <v>45097</v>
      </c>
      <c r="M110" s="71">
        <v>45099</v>
      </c>
      <c r="N110" s="87">
        <v>45190</v>
      </c>
    </row>
    <row r="111" spans="1:16" ht="83.25" customHeight="1" x14ac:dyDescent="0.25">
      <c r="A111" s="72">
        <v>108</v>
      </c>
      <c r="B111" s="22" t="s">
        <v>1630</v>
      </c>
      <c r="C111" s="61" t="s">
        <v>892</v>
      </c>
      <c r="D111" s="61"/>
      <c r="E111" s="36" t="s">
        <v>1518</v>
      </c>
      <c r="F111" s="35" t="s">
        <v>1057</v>
      </c>
      <c r="G111" s="90" t="s">
        <v>1631</v>
      </c>
      <c r="H111" s="100">
        <v>23000000</v>
      </c>
      <c r="I111" s="93"/>
      <c r="J111" s="93">
        <f t="shared" si="3"/>
        <v>23000000</v>
      </c>
      <c r="K111" s="61" t="s">
        <v>41</v>
      </c>
      <c r="L111" s="95">
        <v>45099</v>
      </c>
      <c r="M111" s="95">
        <v>45103</v>
      </c>
      <c r="N111" s="56">
        <v>45224</v>
      </c>
    </row>
    <row r="112" spans="1:16" s="2" customFormat="1" ht="110.25" x14ac:dyDescent="0.25">
      <c r="A112" s="61">
        <v>109</v>
      </c>
      <c r="B112" s="22" t="s">
        <v>1632</v>
      </c>
      <c r="C112" s="61" t="s">
        <v>892</v>
      </c>
      <c r="D112" s="22" t="s">
        <v>1633</v>
      </c>
      <c r="E112" s="22" t="s">
        <v>595</v>
      </c>
      <c r="F112" s="22" t="s">
        <v>649</v>
      </c>
      <c r="G112" s="23" t="s">
        <v>650</v>
      </c>
      <c r="H112" s="93">
        <v>22166356</v>
      </c>
      <c r="I112" s="93">
        <v>11083178</v>
      </c>
      <c r="J112" s="93">
        <f t="shared" si="3"/>
        <v>33249534</v>
      </c>
      <c r="K112" s="61" t="s">
        <v>1034</v>
      </c>
      <c r="L112" s="95">
        <v>45100</v>
      </c>
      <c r="M112" s="95">
        <v>45100</v>
      </c>
      <c r="N112" s="56">
        <v>45117</v>
      </c>
    </row>
    <row r="113" spans="1:16" ht="63" x14ac:dyDescent="0.25">
      <c r="A113" s="72">
        <v>110</v>
      </c>
      <c r="B113" s="22" t="s">
        <v>1634</v>
      </c>
      <c r="C113" s="22" t="s">
        <v>911</v>
      </c>
      <c r="D113" s="22" t="s">
        <v>1635</v>
      </c>
      <c r="E113" s="22" t="s">
        <v>511</v>
      </c>
      <c r="F113" s="22" t="s">
        <v>512</v>
      </c>
      <c r="G113" s="23" t="s">
        <v>930</v>
      </c>
      <c r="H113" s="100">
        <v>23000000</v>
      </c>
      <c r="I113" s="105">
        <v>11500000</v>
      </c>
      <c r="J113" s="93">
        <f t="shared" si="3"/>
        <v>34500000</v>
      </c>
      <c r="K113" s="61" t="s">
        <v>182</v>
      </c>
      <c r="L113" s="95">
        <v>45105</v>
      </c>
      <c r="M113" s="79">
        <v>45111</v>
      </c>
      <c r="N113" s="114">
        <v>45172</v>
      </c>
    </row>
    <row r="114" spans="1:16" ht="53.25" customHeight="1" x14ac:dyDescent="0.25">
      <c r="A114" s="61">
        <v>111</v>
      </c>
      <c r="B114" s="22" t="s">
        <v>1636</v>
      </c>
      <c r="C114" s="22" t="s">
        <v>911</v>
      </c>
      <c r="D114" s="52"/>
      <c r="E114" s="36" t="s">
        <v>518</v>
      </c>
      <c r="F114" s="35" t="s">
        <v>23</v>
      </c>
      <c r="G114" s="90" t="s">
        <v>1073</v>
      </c>
      <c r="H114" s="93">
        <v>23000000</v>
      </c>
      <c r="I114" s="105"/>
      <c r="J114" s="93">
        <f t="shared" si="3"/>
        <v>23000000</v>
      </c>
      <c r="K114" s="61" t="s">
        <v>810</v>
      </c>
      <c r="L114" s="95">
        <v>45105</v>
      </c>
      <c r="M114" s="95">
        <v>45117</v>
      </c>
      <c r="N114" s="114">
        <v>45147</v>
      </c>
    </row>
    <row r="115" spans="1:16" ht="63" x14ac:dyDescent="0.25">
      <c r="A115" s="72">
        <v>112</v>
      </c>
      <c r="B115" s="22" t="s">
        <v>1637</v>
      </c>
      <c r="C115" s="22" t="s">
        <v>911</v>
      </c>
      <c r="D115" s="52"/>
      <c r="E115" s="36" t="s">
        <v>518</v>
      </c>
      <c r="F115" s="35" t="s">
        <v>23</v>
      </c>
      <c r="G115" s="90" t="s">
        <v>1580</v>
      </c>
      <c r="H115" s="93">
        <v>23000000</v>
      </c>
      <c r="I115" s="105"/>
      <c r="J115" s="93">
        <f t="shared" si="3"/>
        <v>23000000</v>
      </c>
      <c r="K115" s="61" t="s">
        <v>810</v>
      </c>
      <c r="L115" s="95">
        <v>45105</v>
      </c>
      <c r="M115" s="95">
        <v>45117</v>
      </c>
      <c r="N115" s="114">
        <v>45147</v>
      </c>
    </row>
    <row r="116" spans="1:16" ht="63" x14ac:dyDescent="0.25">
      <c r="A116" s="61">
        <v>113</v>
      </c>
      <c r="B116" s="22" t="s">
        <v>1638</v>
      </c>
      <c r="C116" s="22" t="s">
        <v>911</v>
      </c>
      <c r="D116" s="22" t="s">
        <v>1639</v>
      </c>
      <c r="E116" s="36" t="s">
        <v>1493</v>
      </c>
      <c r="F116" s="35" t="s">
        <v>508</v>
      </c>
      <c r="G116" s="90" t="s">
        <v>1494</v>
      </c>
      <c r="H116" s="93">
        <v>23000000</v>
      </c>
      <c r="I116" s="105">
        <v>11500000</v>
      </c>
      <c r="J116" s="93">
        <f t="shared" si="3"/>
        <v>34500000</v>
      </c>
      <c r="K116" s="61" t="s">
        <v>41</v>
      </c>
      <c r="L116" s="95">
        <v>45105</v>
      </c>
      <c r="M116" s="79">
        <v>45111</v>
      </c>
      <c r="N116" s="114">
        <v>45233</v>
      </c>
    </row>
    <row r="117" spans="1:16" ht="65.25" customHeight="1" x14ac:dyDescent="0.25">
      <c r="A117" s="72">
        <v>114</v>
      </c>
      <c r="B117" s="22" t="s">
        <v>1640</v>
      </c>
      <c r="C117" s="22" t="s">
        <v>892</v>
      </c>
      <c r="D117" s="52"/>
      <c r="E117" s="22" t="s">
        <v>1572</v>
      </c>
      <c r="F117" s="35" t="s">
        <v>1573</v>
      </c>
      <c r="G117" s="90" t="s">
        <v>1641</v>
      </c>
      <c r="H117" s="93">
        <v>23000000</v>
      </c>
      <c r="I117" s="105"/>
      <c r="J117" s="93">
        <f t="shared" si="3"/>
        <v>23000000</v>
      </c>
      <c r="K117" s="61" t="s">
        <v>810</v>
      </c>
      <c r="L117" s="95">
        <v>45105</v>
      </c>
      <c r="M117" s="79">
        <v>45111</v>
      </c>
      <c r="N117" s="114">
        <v>45141</v>
      </c>
    </row>
    <row r="118" spans="1:16" s="2" customFormat="1" ht="110.25" x14ac:dyDescent="0.25">
      <c r="A118" s="61">
        <v>115</v>
      </c>
      <c r="B118" s="22" t="s">
        <v>1642</v>
      </c>
      <c r="C118" s="35" t="s">
        <v>892</v>
      </c>
      <c r="D118" s="22" t="s">
        <v>1643</v>
      </c>
      <c r="E118" s="22" t="s">
        <v>595</v>
      </c>
      <c r="F118" s="22" t="s">
        <v>649</v>
      </c>
      <c r="G118" s="23" t="s">
        <v>650</v>
      </c>
      <c r="H118" s="93">
        <v>22166356</v>
      </c>
      <c r="I118" s="93">
        <v>11083178</v>
      </c>
      <c r="J118" s="93">
        <f t="shared" si="3"/>
        <v>33249534</v>
      </c>
      <c r="K118" s="61" t="s">
        <v>1380</v>
      </c>
      <c r="L118" s="95">
        <v>45118</v>
      </c>
      <c r="M118" s="95">
        <v>45118</v>
      </c>
      <c r="N118" s="56">
        <v>45135</v>
      </c>
    </row>
    <row r="119" spans="1:16" ht="106.5" customHeight="1" x14ac:dyDescent="0.25">
      <c r="A119" s="72">
        <v>116</v>
      </c>
      <c r="B119" s="22" t="s">
        <v>1644</v>
      </c>
      <c r="C119" s="54" t="s">
        <v>892</v>
      </c>
      <c r="D119" s="22" t="s">
        <v>1645</v>
      </c>
      <c r="E119" s="22" t="s">
        <v>987</v>
      </c>
      <c r="F119" s="22" t="s">
        <v>601</v>
      </c>
      <c r="G119" s="23" t="s">
        <v>988</v>
      </c>
      <c r="H119" s="93">
        <v>23000000</v>
      </c>
      <c r="I119" s="93">
        <v>11500000</v>
      </c>
      <c r="J119" s="86">
        <f t="shared" si="3"/>
        <v>34500000</v>
      </c>
      <c r="K119" s="68" t="s">
        <v>1646</v>
      </c>
      <c r="L119" s="71">
        <v>45120</v>
      </c>
      <c r="M119" s="71">
        <v>45120</v>
      </c>
      <c r="N119" s="56">
        <v>45290</v>
      </c>
    </row>
    <row r="120" spans="1:16" ht="65.25" customHeight="1" x14ac:dyDescent="0.25">
      <c r="A120" s="61">
        <v>117</v>
      </c>
      <c r="B120" s="22" t="s">
        <v>1647</v>
      </c>
      <c r="C120" s="54" t="s">
        <v>911</v>
      </c>
      <c r="D120" s="22"/>
      <c r="E120" s="22" t="s">
        <v>1648</v>
      </c>
      <c r="F120" s="22">
        <v>1065883990</v>
      </c>
      <c r="G120" s="23" t="s">
        <v>1649</v>
      </c>
      <c r="H120" s="93">
        <v>18000000</v>
      </c>
      <c r="I120" s="93"/>
      <c r="J120" s="86">
        <f t="shared" si="3"/>
        <v>18000000</v>
      </c>
      <c r="K120" s="68" t="s">
        <v>810</v>
      </c>
      <c r="L120" s="71">
        <v>45124</v>
      </c>
      <c r="M120" s="71">
        <v>45124</v>
      </c>
      <c r="N120" s="56">
        <v>45154</v>
      </c>
    </row>
    <row r="121" spans="1:16" ht="78.75" customHeight="1" x14ac:dyDescent="0.25">
      <c r="A121" s="72">
        <v>118</v>
      </c>
      <c r="B121" s="88" t="s">
        <v>1650</v>
      </c>
      <c r="C121" s="61" t="s">
        <v>892</v>
      </c>
      <c r="D121" s="22" t="s">
        <v>1651</v>
      </c>
      <c r="E121" s="36" t="s">
        <v>1500</v>
      </c>
      <c r="F121" s="35" t="s">
        <v>1363</v>
      </c>
      <c r="G121" s="90" t="s">
        <v>1501</v>
      </c>
      <c r="H121" s="93">
        <v>23000000</v>
      </c>
      <c r="I121" s="93">
        <v>5000000</v>
      </c>
      <c r="J121" s="93">
        <f t="shared" si="3"/>
        <v>28000000</v>
      </c>
      <c r="K121" s="61" t="s">
        <v>61</v>
      </c>
      <c r="L121" s="95">
        <v>45125</v>
      </c>
      <c r="M121" s="102">
        <v>45125</v>
      </c>
      <c r="N121" s="56">
        <v>45290</v>
      </c>
    </row>
    <row r="122" spans="1:16" ht="58.5" customHeight="1" x14ac:dyDescent="0.25">
      <c r="A122" s="61">
        <v>119</v>
      </c>
      <c r="B122" s="22" t="s">
        <v>1652</v>
      </c>
      <c r="C122" s="22" t="s">
        <v>911</v>
      </c>
      <c r="D122" s="59"/>
      <c r="E122" s="36" t="s">
        <v>515</v>
      </c>
      <c r="F122" s="35" t="s">
        <v>19</v>
      </c>
      <c r="G122" s="90" t="s">
        <v>1624</v>
      </c>
      <c r="H122" s="93">
        <v>23000000</v>
      </c>
      <c r="I122" s="93"/>
      <c r="J122" s="93">
        <f t="shared" si="3"/>
        <v>23000000</v>
      </c>
      <c r="K122" s="55" t="s">
        <v>810</v>
      </c>
      <c r="L122" s="95">
        <v>45125</v>
      </c>
      <c r="M122" s="79">
        <v>45128</v>
      </c>
      <c r="N122" s="42">
        <v>45158</v>
      </c>
    </row>
    <row r="123" spans="1:16" ht="58.5" customHeight="1" x14ac:dyDescent="0.25">
      <c r="A123" s="72">
        <v>120</v>
      </c>
      <c r="B123" s="22" t="s">
        <v>1653</v>
      </c>
      <c r="C123" s="22" t="s">
        <v>911</v>
      </c>
      <c r="D123" s="59"/>
      <c r="E123" s="36" t="s">
        <v>515</v>
      </c>
      <c r="F123" s="35" t="s">
        <v>19</v>
      </c>
      <c r="G123" s="90" t="s">
        <v>1626</v>
      </c>
      <c r="H123" s="93">
        <v>23000000</v>
      </c>
      <c r="I123" s="105"/>
      <c r="J123" s="93">
        <f t="shared" si="3"/>
        <v>23000000</v>
      </c>
      <c r="K123" s="55" t="s">
        <v>810</v>
      </c>
      <c r="L123" s="95">
        <v>45125</v>
      </c>
      <c r="M123" s="79">
        <v>45128</v>
      </c>
      <c r="N123" s="42">
        <v>45158</v>
      </c>
    </row>
    <row r="124" spans="1:16" ht="67.5" customHeight="1" x14ac:dyDescent="0.25">
      <c r="A124" s="61">
        <v>121</v>
      </c>
      <c r="B124" s="88" t="s">
        <v>1654</v>
      </c>
      <c r="C124" s="35" t="s">
        <v>911</v>
      </c>
      <c r="D124" s="55"/>
      <c r="E124" s="36" t="s">
        <v>1500</v>
      </c>
      <c r="F124" s="35" t="s">
        <v>1363</v>
      </c>
      <c r="G124" s="90" t="s">
        <v>1523</v>
      </c>
      <c r="H124" s="100">
        <v>21968326</v>
      </c>
      <c r="I124" s="93"/>
      <c r="J124" s="93">
        <f t="shared" si="3"/>
        <v>21968326</v>
      </c>
      <c r="K124" s="61" t="s">
        <v>810</v>
      </c>
      <c r="L124" s="95">
        <v>45128</v>
      </c>
      <c r="M124" s="95">
        <v>45128</v>
      </c>
      <c r="N124" s="56">
        <v>45158</v>
      </c>
    </row>
    <row r="125" spans="1:16" ht="58.5" customHeight="1" x14ac:dyDescent="0.25">
      <c r="A125" s="72">
        <v>122</v>
      </c>
      <c r="B125" s="22" t="s">
        <v>1655</v>
      </c>
      <c r="C125" s="54" t="s">
        <v>911</v>
      </c>
      <c r="D125" s="22" t="s">
        <v>1635</v>
      </c>
      <c r="E125" s="36" t="s">
        <v>518</v>
      </c>
      <c r="F125" s="35" t="s">
        <v>23</v>
      </c>
      <c r="G125" s="90" t="s">
        <v>1073</v>
      </c>
      <c r="H125" s="93">
        <v>23000000</v>
      </c>
      <c r="I125" s="93">
        <v>11500000</v>
      </c>
      <c r="J125" s="100">
        <f t="shared" si="3"/>
        <v>34500000</v>
      </c>
      <c r="K125" s="55" t="s">
        <v>810</v>
      </c>
      <c r="L125" s="95">
        <v>45128</v>
      </c>
      <c r="M125" s="79">
        <v>45133</v>
      </c>
      <c r="N125" s="38">
        <v>45163</v>
      </c>
    </row>
    <row r="126" spans="1:16" ht="66" customHeight="1" x14ac:dyDescent="0.25">
      <c r="A126" s="61">
        <v>123</v>
      </c>
      <c r="B126" s="22" t="s">
        <v>1656</v>
      </c>
      <c r="C126" s="54" t="s">
        <v>911</v>
      </c>
      <c r="D126" s="22" t="s">
        <v>1657</v>
      </c>
      <c r="E126" s="36" t="s">
        <v>518</v>
      </c>
      <c r="F126" s="35" t="s">
        <v>23</v>
      </c>
      <c r="G126" s="90" t="s">
        <v>1580</v>
      </c>
      <c r="H126" s="93">
        <v>20000000</v>
      </c>
      <c r="I126" s="93">
        <v>10000000</v>
      </c>
      <c r="J126" s="100">
        <f t="shared" si="3"/>
        <v>30000000</v>
      </c>
      <c r="K126" s="55" t="s">
        <v>810</v>
      </c>
      <c r="L126" s="95">
        <v>45128</v>
      </c>
      <c r="M126" s="79">
        <v>45133</v>
      </c>
      <c r="N126" s="38">
        <v>45163</v>
      </c>
    </row>
    <row r="127" spans="1:16" s="53" customFormat="1" ht="96.75" customHeight="1" x14ac:dyDescent="0.25">
      <c r="A127" s="72">
        <v>124</v>
      </c>
      <c r="B127" s="88" t="s">
        <v>1658</v>
      </c>
      <c r="C127" s="88" t="s">
        <v>885</v>
      </c>
      <c r="D127" s="22" t="s">
        <v>1659</v>
      </c>
      <c r="E127" s="22" t="s">
        <v>363</v>
      </c>
      <c r="F127" s="35">
        <v>52428160</v>
      </c>
      <c r="G127" s="23" t="s">
        <v>952</v>
      </c>
      <c r="H127" s="89">
        <v>30000000</v>
      </c>
      <c r="I127" s="86">
        <v>14250592</v>
      </c>
      <c r="J127" s="86">
        <f t="shared" si="3"/>
        <v>44250592</v>
      </c>
      <c r="K127" s="68" t="s">
        <v>90</v>
      </c>
      <c r="L127" s="95">
        <v>45128</v>
      </c>
      <c r="M127" s="71">
        <v>45128</v>
      </c>
      <c r="N127" s="87">
        <v>45280</v>
      </c>
      <c r="O127"/>
      <c r="P127"/>
    </row>
    <row r="128" spans="1:16" ht="63" x14ac:dyDescent="0.25">
      <c r="A128" s="61">
        <v>125</v>
      </c>
      <c r="B128" s="88" t="s">
        <v>1660</v>
      </c>
      <c r="C128" s="35" t="s">
        <v>892</v>
      </c>
      <c r="D128" s="52"/>
      <c r="E128" s="22" t="s">
        <v>1572</v>
      </c>
      <c r="F128" s="35" t="s">
        <v>1573</v>
      </c>
      <c r="G128" s="90" t="s">
        <v>1661</v>
      </c>
      <c r="H128" s="93">
        <v>23000000</v>
      </c>
      <c r="I128" s="105"/>
      <c r="J128" s="86">
        <f t="shared" si="3"/>
        <v>23000000</v>
      </c>
      <c r="K128" s="61" t="s">
        <v>810</v>
      </c>
      <c r="L128" s="95">
        <v>45128</v>
      </c>
      <c r="M128" s="115">
        <v>45128</v>
      </c>
      <c r="N128" s="116">
        <v>45158</v>
      </c>
    </row>
    <row r="129" spans="1:14" s="18" customFormat="1" ht="63.75" customHeight="1" x14ac:dyDescent="0.25">
      <c r="A129" s="61">
        <v>126</v>
      </c>
      <c r="B129" s="22" t="s">
        <v>1662</v>
      </c>
      <c r="C129" s="61" t="s">
        <v>911</v>
      </c>
      <c r="D129" s="22" t="s">
        <v>1663</v>
      </c>
      <c r="E129" s="36" t="s">
        <v>1515</v>
      </c>
      <c r="F129" s="35">
        <v>18925102</v>
      </c>
      <c r="G129" s="90" t="s">
        <v>1516</v>
      </c>
      <c r="H129" s="100">
        <v>23000000</v>
      </c>
      <c r="I129" s="108">
        <v>11500000</v>
      </c>
      <c r="J129" s="108">
        <f t="shared" si="3"/>
        <v>34500000</v>
      </c>
      <c r="K129" s="61" t="s">
        <v>29</v>
      </c>
      <c r="L129" s="79">
        <v>45131</v>
      </c>
      <c r="M129" s="79">
        <v>45139</v>
      </c>
      <c r="N129" s="38">
        <v>45229</v>
      </c>
    </row>
    <row r="130" spans="1:14" s="18" customFormat="1" ht="110.25" x14ac:dyDescent="0.25">
      <c r="A130" s="61">
        <v>127</v>
      </c>
      <c r="B130" s="22" t="s">
        <v>1664</v>
      </c>
      <c r="C130" s="35" t="s">
        <v>892</v>
      </c>
      <c r="D130" s="22"/>
      <c r="E130" s="22" t="s">
        <v>595</v>
      </c>
      <c r="F130" s="22" t="s">
        <v>649</v>
      </c>
      <c r="G130" s="23" t="s">
        <v>650</v>
      </c>
      <c r="H130" s="100">
        <v>22166356</v>
      </c>
      <c r="I130" s="100"/>
      <c r="J130" s="100">
        <f t="shared" si="3"/>
        <v>22166356</v>
      </c>
      <c r="K130" s="61" t="s">
        <v>1380</v>
      </c>
      <c r="L130" s="79">
        <v>45135</v>
      </c>
      <c r="M130" s="79">
        <v>45136</v>
      </c>
      <c r="N130" s="38">
        <v>45148</v>
      </c>
    </row>
    <row r="131" spans="1:14" s="60" customFormat="1" ht="84.75" customHeight="1" x14ac:dyDescent="0.25">
      <c r="A131" s="61">
        <v>128</v>
      </c>
      <c r="B131" s="22" t="s">
        <v>1665</v>
      </c>
      <c r="C131" s="61" t="s">
        <v>892</v>
      </c>
      <c r="D131" s="22"/>
      <c r="E131" s="36" t="s">
        <v>518</v>
      </c>
      <c r="F131" s="35" t="s">
        <v>23</v>
      </c>
      <c r="G131" s="90" t="s">
        <v>1497</v>
      </c>
      <c r="H131" s="100">
        <v>23000000</v>
      </c>
      <c r="I131" s="100"/>
      <c r="J131" s="100">
        <f t="shared" si="3"/>
        <v>23000000</v>
      </c>
      <c r="K131" s="61" t="s">
        <v>182</v>
      </c>
      <c r="L131" s="79">
        <v>45140</v>
      </c>
      <c r="M131" s="79">
        <v>45141</v>
      </c>
      <c r="N131" s="38">
        <v>45201</v>
      </c>
    </row>
    <row r="132" spans="1:14" s="60" customFormat="1" ht="78" customHeight="1" x14ac:dyDescent="0.25">
      <c r="A132" s="61">
        <v>129</v>
      </c>
      <c r="B132" s="22" t="s">
        <v>1666</v>
      </c>
      <c r="C132" s="22" t="s">
        <v>911</v>
      </c>
      <c r="D132" s="22" t="s">
        <v>1667</v>
      </c>
      <c r="E132" s="22" t="s">
        <v>913</v>
      </c>
      <c r="F132" s="22">
        <v>91492451</v>
      </c>
      <c r="G132" s="23" t="s">
        <v>914</v>
      </c>
      <c r="H132" s="100">
        <v>23000000</v>
      </c>
      <c r="I132" s="89">
        <v>11400000</v>
      </c>
      <c r="J132" s="89">
        <f t="shared" si="3"/>
        <v>34400000</v>
      </c>
      <c r="K132" s="22" t="s">
        <v>29</v>
      </c>
      <c r="L132" s="25">
        <v>45141</v>
      </c>
      <c r="M132" s="25">
        <v>45142</v>
      </c>
      <c r="N132" s="25">
        <v>45233</v>
      </c>
    </row>
    <row r="133" spans="1:14" s="18" customFormat="1" ht="52.5" customHeight="1" x14ac:dyDescent="0.25">
      <c r="A133" s="61">
        <v>130</v>
      </c>
      <c r="B133" s="22" t="s">
        <v>1668</v>
      </c>
      <c r="C133" s="61" t="s">
        <v>1669</v>
      </c>
      <c r="D133" s="61"/>
      <c r="E133" s="36" t="s">
        <v>359</v>
      </c>
      <c r="F133" s="36">
        <v>18920945</v>
      </c>
      <c r="G133" s="90" t="s">
        <v>1670</v>
      </c>
      <c r="H133" s="100">
        <v>23000000</v>
      </c>
      <c r="I133" s="100"/>
      <c r="J133" s="89">
        <f t="shared" si="3"/>
        <v>23000000</v>
      </c>
      <c r="K133" s="61" t="s">
        <v>810</v>
      </c>
      <c r="L133" s="79">
        <v>45146</v>
      </c>
      <c r="M133" s="79">
        <v>45146</v>
      </c>
      <c r="N133" s="42">
        <v>45176</v>
      </c>
    </row>
    <row r="134" spans="1:14" s="60" customFormat="1" ht="63" x14ac:dyDescent="0.25">
      <c r="A134" s="61">
        <v>131</v>
      </c>
      <c r="B134" s="22" t="s">
        <v>1671</v>
      </c>
      <c r="C134" s="61" t="s">
        <v>892</v>
      </c>
      <c r="D134" s="22" t="s">
        <v>1639</v>
      </c>
      <c r="E134" s="22" t="s">
        <v>1044</v>
      </c>
      <c r="F134" s="26" t="s">
        <v>1045</v>
      </c>
      <c r="G134" s="23" t="s">
        <v>1564</v>
      </c>
      <c r="H134" s="100">
        <v>23000000</v>
      </c>
      <c r="I134" s="108">
        <v>11500000</v>
      </c>
      <c r="J134" s="108">
        <f t="shared" si="3"/>
        <v>34500000</v>
      </c>
      <c r="K134" s="61" t="s">
        <v>29</v>
      </c>
      <c r="L134" s="79">
        <v>45146</v>
      </c>
      <c r="M134" s="79">
        <v>45146</v>
      </c>
      <c r="N134" s="65">
        <v>45237</v>
      </c>
    </row>
    <row r="135" spans="1:14" s="18" customFormat="1" ht="110.25" x14ac:dyDescent="0.25">
      <c r="A135" s="61">
        <v>132</v>
      </c>
      <c r="B135" s="22" t="s">
        <v>1672</v>
      </c>
      <c r="C135" s="61" t="s">
        <v>879</v>
      </c>
      <c r="D135" s="61"/>
      <c r="E135" s="36" t="s">
        <v>756</v>
      </c>
      <c r="F135" s="35">
        <v>1065681169</v>
      </c>
      <c r="G135" s="90" t="s">
        <v>1673</v>
      </c>
      <c r="H135" s="100">
        <v>17775000</v>
      </c>
      <c r="I135" s="100"/>
      <c r="J135" s="108">
        <f t="shared" si="3"/>
        <v>17775000</v>
      </c>
      <c r="K135" s="90" t="s">
        <v>776</v>
      </c>
      <c r="L135" s="79">
        <v>45149</v>
      </c>
      <c r="M135" s="79">
        <v>45149</v>
      </c>
      <c r="N135" s="42">
        <v>45285</v>
      </c>
    </row>
    <row r="136" spans="1:14" s="18" customFormat="1" ht="94.5" x14ac:dyDescent="0.25">
      <c r="A136" s="61">
        <v>133</v>
      </c>
      <c r="B136" s="22" t="s">
        <v>1674</v>
      </c>
      <c r="C136" s="61" t="s">
        <v>879</v>
      </c>
      <c r="D136" s="61"/>
      <c r="E136" s="22" t="s">
        <v>1455</v>
      </c>
      <c r="F136" s="35">
        <v>1065901620</v>
      </c>
      <c r="G136" s="23" t="s">
        <v>1675</v>
      </c>
      <c r="H136" s="100">
        <v>13500000</v>
      </c>
      <c r="I136" s="100"/>
      <c r="J136" s="108">
        <f t="shared" si="3"/>
        <v>13500000</v>
      </c>
      <c r="K136" s="90" t="s">
        <v>776</v>
      </c>
      <c r="L136" s="79">
        <v>45149</v>
      </c>
      <c r="M136" s="79">
        <v>45149</v>
      </c>
      <c r="N136" s="42">
        <v>45285</v>
      </c>
    </row>
    <row r="137" spans="1:14" s="18" customFormat="1" ht="94.5" x14ac:dyDescent="0.25">
      <c r="A137" s="61">
        <v>134</v>
      </c>
      <c r="B137" s="22" t="s">
        <v>1676</v>
      </c>
      <c r="C137" s="61" t="s">
        <v>879</v>
      </c>
      <c r="D137" s="61"/>
      <c r="E137" s="36" t="s">
        <v>334</v>
      </c>
      <c r="F137" s="35">
        <v>1121332813</v>
      </c>
      <c r="G137" s="90" t="s">
        <v>1677</v>
      </c>
      <c r="H137" s="100">
        <v>13500000</v>
      </c>
      <c r="I137" s="100"/>
      <c r="J137" s="108">
        <f t="shared" si="3"/>
        <v>13500000</v>
      </c>
      <c r="K137" s="90" t="s">
        <v>776</v>
      </c>
      <c r="L137" s="79">
        <v>45149</v>
      </c>
      <c r="M137" s="79">
        <v>45149</v>
      </c>
      <c r="N137" s="42">
        <v>45285</v>
      </c>
    </row>
    <row r="138" spans="1:14" s="18" customFormat="1" ht="98.25" customHeight="1" x14ac:dyDescent="0.25">
      <c r="A138" s="61">
        <v>135</v>
      </c>
      <c r="B138" s="22" t="s">
        <v>1678</v>
      </c>
      <c r="C138" s="61" t="s">
        <v>879</v>
      </c>
      <c r="D138" s="61"/>
      <c r="E138" s="22" t="s">
        <v>1679</v>
      </c>
      <c r="F138" s="35">
        <v>1065566632</v>
      </c>
      <c r="G138" s="23" t="s">
        <v>1680</v>
      </c>
      <c r="H138" s="100">
        <v>13500000</v>
      </c>
      <c r="I138" s="100"/>
      <c r="J138" s="108">
        <f t="shared" si="3"/>
        <v>13500000</v>
      </c>
      <c r="K138" s="90" t="s">
        <v>776</v>
      </c>
      <c r="L138" s="79">
        <v>45149</v>
      </c>
      <c r="M138" s="79">
        <v>45149</v>
      </c>
      <c r="N138" s="42">
        <v>45285</v>
      </c>
    </row>
    <row r="139" spans="1:14" s="18" customFormat="1" ht="94.5" x14ac:dyDescent="0.25">
      <c r="A139" s="61">
        <v>136</v>
      </c>
      <c r="B139" s="22" t="s">
        <v>1681</v>
      </c>
      <c r="C139" s="61" t="s">
        <v>879</v>
      </c>
      <c r="D139" s="61"/>
      <c r="E139" s="36" t="s">
        <v>1682</v>
      </c>
      <c r="F139" s="35">
        <v>1002277491</v>
      </c>
      <c r="G139" s="90" t="s">
        <v>1683</v>
      </c>
      <c r="H139" s="100">
        <v>13500000</v>
      </c>
      <c r="I139" s="100"/>
      <c r="J139" s="108">
        <f t="shared" si="3"/>
        <v>13500000</v>
      </c>
      <c r="K139" s="90" t="s">
        <v>776</v>
      </c>
      <c r="L139" s="79">
        <v>45149</v>
      </c>
      <c r="M139" s="79">
        <v>45149</v>
      </c>
      <c r="N139" s="42">
        <v>45285</v>
      </c>
    </row>
    <row r="140" spans="1:14" s="18" customFormat="1" ht="94.5" x14ac:dyDescent="0.25">
      <c r="A140" s="61">
        <v>137</v>
      </c>
      <c r="B140" s="22" t="s">
        <v>1684</v>
      </c>
      <c r="C140" s="61" t="s">
        <v>879</v>
      </c>
      <c r="D140" s="61"/>
      <c r="E140" s="36" t="s">
        <v>1685</v>
      </c>
      <c r="F140" s="35">
        <v>1065867688</v>
      </c>
      <c r="G140" s="90" t="s">
        <v>1686</v>
      </c>
      <c r="H140" s="100">
        <v>13500000</v>
      </c>
      <c r="I140" s="100"/>
      <c r="J140" s="108">
        <f t="shared" si="3"/>
        <v>13500000</v>
      </c>
      <c r="K140" s="90" t="s">
        <v>776</v>
      </c>
      <c r="L140" s="79">
        <v>45149</v>
      </c>
      <c r="M140" s="79">
        <v>45149</v>
      </c>
      <c r="N140" s="42">
        <v>45285</v>
      </c>
    </row>
    <row r="141" spans="1:14" s="18" customFormat="1" ht="94.5" x14ac:dyDescent="0.25">
      <c r="A141" s="61">
        <v>138</v>
      </c>
      <c r="B141" s="22" t="s">
        <v>1687</v>
      </c>
      <c r="C141" s="61" t="s">
        <v>879</v>
      </c>
      <c r="D141" s="61"/>
      <c r="E141" s="36" t="s">
        <v>221</v>
      </c>
      <c r="F141" s="35">
        <v>1091668410</v>
      </c>
      <c r="G141" s="90" t="s">
        <v>1688</v>
      </c>
      <c r="H141" s="100">
        <v>13500000</v>
      </c>
      <c r="I141" s="100"/>
      <c r="J141" s="108">
        <f t="shared" si="3"/>
        <v>13500000</v>
      </c>
      <c r="K141" s="90" t="s">
        <v>776</v>
      </c>
      <c r="L141" s="79">
        <v>45149</v>
      </c>
      <c r="M141" s="79">
        <v>45149</v>
      </c>
      <c r="N141" s="42">
        <v>45285</v>
      </c>
    </row>
    <row r="142" spans="1:14" s="18" customFormat="1" ht="94.5" x14ac:dyDescent="0.25">
      <c r="A142" s="61">
        <v>139</v>
      </c>
      <c r="B142" s="22" t="s">
        <v>1689</v>
      </c>
      <c r="C142" s="61" t="s">
        <v>879</v>
      </c>
      <c r="D142" s="61"/>
      <c r="E142" s="36" t="s">
        <v>1690</v>
      </c>
      <c r="F142" s="35">
        <v>1098803723</v>
      </c>
      <c r="G142" s="90" t="s">
        <v>1691</v>
      </c>
      <c r="H142" s="100">
        <v>13500000</v>
      </c>
      <c r="I142" s="100"/>
      <c r="J142" s="108">
        <f t="shared" si="3"/>
        <v>13500000</v>
      </c>
      <c r="K142" s="90" t="s">
        <v>776</v>
      </c>
      <c r="L142" s="79">
        <v>45149</v>
      </c>
      <c r="M142" s="79">
        <v>45149</v>
      </c>
      <c r="N142" s="42">
        <v>45285</v>
      </c>
    </row>
    <row r="143" spans="1:14" s="18" customFormat="1" ht="94.5" x14ac:dyDescent="0.25">
      <c r="A143" s="61">
        <v>140</v>
      </c>
      <c r="B143" s="22" t="s">
        <v>1692</v>
      </c>
      <c r="C143" s="61" t="s">
        <v>879</v>
      </c>
      <c r="D143" s="61"/>
      <c r="E143" s="36" t="s">
        <v>1693</v>
      </c>
      <c r="F143" s="35">
        <v>1065907997</v>
      </c>
      <c r="G143" s="90" t="s">
        <v>1694</v>
      </c>
      <c r="H143" s="100">
        <v>13500000</v>
      </c>
      <c r="I143" s="100"/>
      <c r="J143" s="108">
        <f t="shared" si="3"/>
        <v>13500000</v>
      </c>
      <c r="K143" s="90" t="s">
        <v>776</v>
      </c>
      <c r="L143" s="79">
        <v>45149</v>
      </c>
      <c r="M143" s="79">
        <v>45149</v>
      </c>
      <c r="N143" s="42">
        <v>45285</v>
      </c>
    </row>
    <row r="144" spans="1:14" s="18" customFormat="1" ht="94.5" x14ac:dyDescent="0.25">
      <c r="A144" s="61">
        <v>141</v>
      </c>
      <c r="B144" s="22" t="s">
        <v>1695</v>
      </c>
      <c r="C144" s="61" t="s">
        <v>879</v>
      </c>
      <c r="D144" s="61"/>
      <c r="E144" s="36" t="s">
        <v>1696</v>
      </c>
      <c r="F144" s="35">
        <v>1065885380</v>
      </c>
      <c r="G144" s="90" t="s">
        <v>1675</v>
      </c>
      <c r="H144" s="100">
        <v>13500000</v>
      </c>
      <c r="I144" s="100"/>
      <c r="J144" s="108">
        <f t="shared" si="3"/>
        <v>13500000</v>
      </c>
      <c r="K144" s="90" t="s">
        <v>776</v>
      </c>
      <c r="L144" s="79">
        <v>45149</v>
      </c>
      <c r="M144" s="79">
        <v>45149</v>
      </c>
      <c r="N144" s="42">
        <v>45285</v>
      </c>
    </row>
    <row r="145" spans="1:14" s="18" customFormat="1" ht="94.5" x14ac:dyDescent="0.25">
      <c r="A145" s="61">
        <v>142</v>
      </c>
      <c r="B145" s="22" t="s">
        <v>1697</v>
      </c>
      <c r="C145" s="61" t="s">
        <v>879</v>
      </c>
      <c r="D145" s="61"/>
      <c r="E145" s="36" t="s">
        <v>753</v>
      </c>
      <c r="F145" s="35">
        <v>5084440</v>
      </c>
      <c r="G145" s="90" t="s">
        <v>1698</v>
      </c>
      <c r="H145" s="100">
        <v>13500000</v>
      </c>
      <c r="I145" s="100"/>
      <c r="J145" s="108">
        <f t="shared" si="3"/>
        <v>13500000</v>
      </c>
      <c r="K145" s="90" t="s">
        <v>776</v>
      </c>
      <c r="L145" s="79">
        <v>45149</v>
      </c>
      <c r="M145" s="79">
        <v>45149</v>
      </c>
      <c r="N145" s="42">
        <v>45285</v>
      </c>
    </row>
    <row r="146" spans="1:14" s="18" customFormat="1" ht="94.5" x14ac:dyDescent="0.25">
      <c r="A146" s="61">
        <v>143</v>
      </c>
      <c r="B146" s="22" t="s">
        <v>1699</v>
      </c>
      <c r="C146" s="61" t="s">
        <v>879</v>
      </c>
      <c r="D146" s="61"/>
      <c r="E146" s="36" t="s">
        <v>1700</v>
      </c>
      <c r="F146" s="35">
        <v>1064786255</v>
      </c>
      <c r="G146" s="90" t="s">
        <v>1675</v>
      </c>
      <c r="H146" s="100">
        <v>13500000</v>
      </c>
      <c r="I146" s="100"/>
      <c r="J146" s="108">
        <f t="shared" si="3"/>
        <v>13500000</v>
      </c>
      <c r="K146" s="90" t="s">
        <v>776</v>
      </c>
      <c r="L146" s="79">
        <v>45149</v>
      </c>
      <c r="M146" s="79">
        <v>45149</v>
      </c>
      <c r="N146" s="42">
        <v>45285</v>
      </c>
    </row>
    <row r="147" spans="1:14" s="18" customFormat="1" ht="94.5" x14ac:dyDescent="0.25">
      <c r="A147" s="61">
        <v>144</v>
      </c>
      <c r="B147" s="22" t="s">
        <v>1701</v>
      </c>
      <c r="C147" s="61" t="s">
        <v>879</v>
      </c>
      <c r="D147" s="61"/>
      <c r="E147" s="36" t="s">
        <v>328</v>
      </c>
      <c r="F147" s="35">
        <v>49682020</v>
      </c>
      <c r="G147" s="90" t="s">
        <v>1675</v>
      </c>
      <c r="H147" s="100">
        <v>13500000</v>
      </c>
      <c r="I147" s="100"/>
      <c r="J147" s="108">
        <f t="shared" si="3"/>
        <v>13500000</v>
      </c>
      <c r="K147" s="90" t="s">
        <v>776</v>
      </c>
      <c r="L147" s="79">
        <v>45149</v>
      </c>
      <c r="M147" s="79">
        <v>45149</v>
      </c>
      <c r="N147" s="42">
        <v>45285</v>
      </c>
    </row>
    <row r="148" spans="1:14" s="18" customFormat="1" ht="100.5" customHeight="1" x14ac:dyDescent="0.25">
      <c r="A148" s="61">
        <v>145</v>
      </c>
      <c r="B148" s="22" t="s">
        <v>1702</v>
      </c>
      <c r="C148" s="35" t="s">
        <v>892</v>
      </c>
      <c r="D148" s="22" t="s">
        <v>1703</v>
      </c>
      <c r="E148" s="22" t="s">
        <v>595</v>
      </c>
      <c r="F148" s="22" t="s">
        <v>649</v>
      </c>
      <c r="G148" s="23" t="s">
        <v>650</v>
      </c>
      <c r="H148" s="100">
        <v>22820650</v>
      </c>
      <c r="I148" s="100">
        <v>11410325</v>
      </c>
      <c r="J148" s="100">
        <f>+H148+I148</f>
        <v>34230975</v>
      </c>
      <c r="K148" s="61" t="s">
        <v>1380</v>
      </c>
      <c r="L148" s="79">
        <v>45149</v>
      </c>
      <c r="M148" s="79">
        <v>45149</v>
      </c>
      <c r="N148" s="79">
        <v>45166</v>
      </c>
    </row>
    <row r="149" spans="1:14" s="60" customFormat="1" ht="94.5" x14ac:dyDescent="0.25">
      <c r="A149" s="61">
        <v>146</v>
      </c>
      <c r="B149" s="22" t="s">
        <v>1704</v>
      </c>
      <c r="C149" s="61" t="s">
        <v>879</v>
      </c>
      <c r="D149" s="59"/>
      <c r="E149" s="36" t="s">
        <v>1705</v>
      </c>
      <c r="F149" s="35">
        <v>1065907867</v>
      </c>
      <c r="G149" s="90" t="s">
        <v>1675</v>
      </c>
      <c r="H149" s="109">
        <v>13500000</v>
      </c>
      <c r="I149" s="109"/>
      <c r="J149" s="109">
        <f>+H149+I149</f>
        <v>13500000</v>
      </c>
      <c r="K149" s="90" t="s">
        <v>776</v>
      </c>
      <c r="L149" s="79">
        <v>45149</v>
      </c>
      <c r="M149" s="79">
        <v>45149</v>
      </c>
      <c r="N149" s="42">
        <v>45285</v>
      </c>
    </row>
    <row r="150" spans="1:14" s="60" customFormat="1" ht="110.25" x14ac:dyDescent="0.25">
      <c r="A150" s="61">
        <v>147</v>
      </c>
      <c r="B150" s="22" t="s">
        <v>1706</v>
      </c>
      <c r="C150" s="61" t="s">
        <v>885</v>
      </c>
      <c r="D150" s="59"/>
      <c r="E150" s="36" t="s">
        <v>1707</v>
      </c>
      <c r="F150" s="35">
        <v>49554583</v>
      </c>
      <c r="G150" s="90" t="s">
        <v>1708</v>
      </c>
      <c r="H150" s="109">
        <v>9000000</v>
      </c>
      <c r="I150" s="109"/>
      <c r="J150" s="109">
        <f>+H150+I150</f>
        <v>9000000</v>
      </c>
      <c r="K150" s="90" t="s">
        <v>776</v>
      </c>
      <c r="L150" s="79">
        <v>45149</v>
      </c>
      <c r="M150" s="79">
        <v>45149</v>
      </c>
      <c r="N150" s="42">
        <v>45285</v>
      </c>
    </row>
    <row r="151" spans="1:14" s="60" customFormat="1" ht="110.25" x14ac:dyDescent="0.25">
      <c r="A151" s="61">
        <v>148</v>
      </c>
      <c r="B151" s="22" t="s">
        <v>1709</v>
      </c>
      <c r="C151" s="61" t="s">
        <v>885</v>
      </c>
      <c r="D151" s="59"/>
      <c r="E151" s="36" t="s">
        <v>1710</v>
      </c>
      <c r="F151" s="35">
        <v>1065862020</v>
      </c>
      <c r="G151" s="90" t="s">
        <v>1708</v>
      </c>
      <c r="H151" s="109">
        <v>9000000</v>
      </c>
      <c r="I151" s="109"/>
      <c r="J151" s="109">
        <f t="shared" ref="J151:J178" si="4">+H151+I151</f>
        <v>9000000</v>
      </c>
      <c r="K151" s="90" t="s">
        <v>776</v>
      </c>
      <c r="L151" s="79">
        <v>45149</v>
      </c>
      <c r="M151" s="79">
        <v>45149</v>
      </c>
      <c r="N151" s="42">
        <v>45285</v>
      </c>
    </row>
    <row r="152" spans="1:14" s="60" customFormat="1" ht="94.5" x14ac:dyDescent="0.25">
      <c r="A152" s="61">
        <v>149</v>
      </c>
      <c r="B152" s="22" t="s">
        <v>1711</v>
      </c>
      <c r="C152" s="61" t="s">
        <v>879</v>
      </c>
      <c r="D152" s="59"/>
      <c r="E152" s="36" t="s">
        <v>1712</v>
      </c>
      <c r="F152" s="35">
        <v>1065916866</v>
      </c>
      <c r="G152" s="90" t="s">
        <v>1713</v>
      </c>
      <c r="H152" s="109">
        <v>13500000</v>
      </c>
      <c r="I152" s="109"/>
      <c r="J152" s="109">
        <f t="shared" si="4"/>
        <v>13500000</v>
      </c>
      <c r="K152" s="90" t="s">
        <v>776</v>
      </c>
      <c r="L152" s="79">
        <v>45149</v>
      </c>
      <c r="M152" s="79">
        <v>45149</v>
      </c>
      <c r="N152" s="42">
        <v>45285</v>
      </c>
    </row>
    <row r="153" spans="1:14" s="60" customFormat="1" ht="94.5" x14ac:dyDescent="0.25">
      <c r="A153" s="61">
        <v>150</v>
      </c>
      <c r="B153" s="22" t="s">
        <v>1714</v>
      </c>
      <c r="C153" s="61" t="s">
        <v>879</v>
      </c>
      <c r="D153" s="59"/>
      <c r="E153" s="36" t="s">
        <v>1715</v>
      </c>
      <c r="F153" s="35">
        <v>1065915733</v>
      </c>
      <c r="G153" s="90" t="s">
        <v>1686</v>
      </c>
      <c r="H153" s="109">
        <v>13500000</v>
      </c>
      <c r="I153" s="109"/>
      <c r="J153" s="109">
        <f t="shared" si="4"/>
        <v>13500000</v>
      </c>
      <c r="K153" s="90" t="s">
        <v>776</v>
      </c>
      <c r="L153" s="79">
        <v>45149</v>
      </c>
      <c r="M153" s="79">
        <v>45149</v>
      </c>
      <c r="N153" s="42">
        <v>45285</v>
      </c>
    </row>
    <row r="154" spans="1:14" s="60" customFormat="1" ht="94.5" x14ac:dyDescent="0.25">
      <c r="A154" s="61">
        <v>151</v>
      </c>
      <c r="B154" s="22" t="s">
        <v>1716</v>
      </c>
      <c r="C154" s="61" t="s">
        <v>879</v>
      </c>
      <c r="D154" s="59"/>
      <c r="E154" s="35" t="s">
        <v>1717</v>
      </c>
      <c r="F154" s="35">
        <v>1090430175</v>
      </c>
      <c r="G154" s="90" t="s">
        <v>1686</v>
      </c>
      <c r="H154" s="109">
        <v>13500000</v>
      </c>
      <c r="I154" s="109"/>
      <c r="J154" s="109">
        <f t="shared" si="4"/>
        <v>13500000</v>
      </c>
      <c r="K154" s="90" t="s">
        <v>776</v>
      </c>
      <c r="L154" s="79">
        <v>45149</v>
      </c>
      <c r="M154" s="79">
        <v>45149</v>
      </c>
      <c r="N154" s="42">
        <v>45285</v>
      </c>
    </row>
    <row r="155" spans="1:14" s="60" customFormat="1" ht="65.25" customHeight="1" x14ac:dyDescent="0.25">
      <c r="A155" s="61">
        <v>152</v>
      </c>
      <c r="B155" s="22" t="s">
        <v>1718</v>
      </c>
      <c r="C155" s="61" t="s">
        <v>879</v>
      </c>
      <c r="D155" s="59"/>
      <c r="E155" s="36" t="s">
        <v>1719</v>
      </c>
      <c r="F155" s="35">
        <v>49673443</v>
      </c>
      <c r="G155" s="90" t="s">
        <v>1686</v>
      </c>
      <c r="H155" s="109">
        <v>13500000</v>
      </c>
      <c r="I155" s="109"/>
      <c r="J155" s="109">
        <f t="shared" si="4"/>
        <v>13500000</v>
      </c>
      <c r="K155" s="90" t="s">
        <v>776</v>
      </c>
      <c r="L155" s="79">
        <v>45149</v>
      </c>
      <c r="M155" s="79">
        <v>45149</v>
      </c>
      <c r="N155" s="42">
        <v>45285</v>
      </c>
    </row>
    <row r="156" spans="1:14" s="60" customFormat="1" ht="90" x14ac:dyDescent="0.25">
      <c r="A156" s="61">
        <v>153</v>
      </c>
      <c r="B156" s="22" t="s">
        <v>1720</v>
      </c>
      <c r="C156" s="61" t="s">
        <v>879</v>
      </c>
      <c r="D156" s="59"/>
      <c r="E156" s="35" t="s">
        <v>1721</v>
      </c>
      <c r="F156" s="35">
        <v>1065876037</v>
      </c>
      <c r="G156" s="75" t="s">
        <v>1686</v>
      </c>
      <c r="H156" s="109">
        <v>13500000</v>
      </c>
      <c r="I156" s="109"/>
      <c r="J156" s="109">
        <f t="shared" si="4"/>
        <v>13500000</v>
      </c>
      <c r="K156" s="90" t="s">
        <v>776</v>
      </c>
      <c r="L156" s="79">
        <v>45149</v>
      </c>
      <c r="M156" s="79">
        <v>45149</v>
      </c>
      <c r="N156" s="42">
        <v>45285</v>
      </c>
    </row>
    <row r="157" spans="1:14" s="60" customFormat="1" ht="90" x14ac:dyDescent="0.25">
      <c r="A157" s="61">
        <v>154</v>
      </c>
      <c r="B157" s="22" t="s">
        <v>1722</v>
      </c>
      <c r="C157" s="61" t="s">
        <v>885</v>
      </c>
      <c r="D157" s="59"/>
      <c r="E157" s="36" t="s">
        <v>1723</v>
      </c>
      <c r="F157" s="35">
        <v>1003251188</v>
      </c>
      <c r="G157" s="75" t="s">
        <v>1724</v>
      </c>
      <c r="H157" s="109">
        <v>10800000</v>
      </c>
      <c r="I157" s="109"/>
      <c r="J157" s="109">
        <f t="shared" si="4"/>
        <v>10800000</v>
      </c>
      <c r="K157" s="90" t="s">
        <v>776</v>
      </c>
      <c r="L157" s="79">
        <v>45149</v>
      </c>
      <c r="M157" s="79">
        <v>45149</v>
      </c>
      <c r="N157" s="42">
        <v>45285</v>
      </c>
    </row>
    <row r="158" spans="1:14" s="60" customFormat="1" ht="90" x14ac:dyDescent="0.25">
      <c r="A158" s="61">
        <v>155</v>
      </c>
      <c r="B158" s="22" t="s">
        <v>1725</v>
      </c>
      <c r="C158" s="61" t="s">
        <v>885</v>
      </c>
      <c r="D158" s="59"/>
      <c r="E158" s="36" t="s">
        <v>1726</v>
      </c>
      <c r="F158" s="36">
        <v>49666369</v>
      </c>
      <c r="G158" s="75" t="s">
        <v>1724</v>
      </c>
      <c r="H158" s="109">
        <v>9000000</v>
      </c>
      <c r="I158" s="109"/>
      <c r="J158" s="109">
        <f>+H158+I158</f>
        <v>9000000</v>
      </c>
      <c r="K158" s="90" t="s">
        <v>776</v>
      </c>
      <c r="L158" s="79">
        <v>45149</v>
      </c>
      <c r="M158" s="79">
        <v>45149</v>
      </c>
      <c r="N158" s="42">
        <v>45285</v>
      </c>
    </row>
    <row r="159" spans="1:14" s="60" customFormat="1" ht="90" x14ac:dyDescent="0.25">
      <c r="A159" s="61">
        <v>156</v>
      </c>
      <c r="B159" s="22" t="s">
        <v>1727</v>
      </c>
      <c r="C159" s="61" t="s">
        <v>885</v>
      </c>
      <c r="D159" s="59"/>
      <c r="E159" s="36" t="s">
        <v>1728</v>
      </c>
      <c r="F159" s="36">
        <v>1065865073</v>
      </c>
      <c r="G159" s="75" t="s">
        <v>1724</v>
      </c>
      <c r="H159" s="109">
        <v>9000000</v>
      </c>
      <c r="I159" s="109"/>
      <c r="J159" s="109">
        <f>+H159+I159</f>
        <v>9000000</v>
      </c>
      <c r="K159" s="90" t="s">
        <v>776</v>
      </c>
      <c r="L159" s="79">
        <v>45149</v>
      </c>
      <c r="M159" s="79">
        <v>45149</v>
      </c>
      <c r="N159" s="42">
        <v>45285</v>
      </c>
    </row>
    <row r="160" spans="1:14" s="60" customFormat="1" ht="90" x14ac:dyDescent="0.25">
      <c r="A160" s="61">
        <v>157</v>
      </c>
      <c r="B160" s="22" t="s">
        <v>1729</v>
      </c>
      <c r="C160" s="61" t="s">
        <v>879</v>
      </c>
      <c r="D160" s="59"/>
      <c r="E160" s="36" t="s">
        <v>1730</v>
      </c>
      <c r="F160" s="62">
        <v>49665035</v>
      </c>
      <c r="G160" s="75" t="s">
        <v>1731</v>
      </c>
      <c r="H160" s="109">
        <v>13500000</v>
      </c>
      <c r="I160" s="109"/>
      <c r="J160" s="109">
        <f t="shared" si="4"/>
        <v>13500000</v>
      </c>
      <c r="K160" s="90" t="s">
        <v>776</v>
      </c>
      <c r="L160" s="79">
        <v>45149</v>
      </c>
      <c r="M160" s="79">
        <v>45149</v>
      </c>
      <c r="N160" s="42">
        <v>45285</v>
      </c>
    </row>
    <row r="161" spans="1:16" s="60" customFormat="1" ht="90" x14ac:dyDescent="0.25">
      <c r="A161" s="61">
        <v>158</v>
      </c>
      <c r="B161" s="22" t="s">
        <v>1732</v>
      </c>
      <c r="C161" s="61" t="s">
        <v>879</v>
      </c>
      <c r="D161" s="59"/>
      <c r="E161" s="36" t="s">
        <v>1733</v>
      </c>
      <c r="F161" s="62">
        <v>63552348</v>
      </c>
      <c r="G161" s="75" t="s">
        <v>1731</v>
      </c>
      <c r="H161" s="109">
        <v>13500000</v>
      </c>
      <c r="I161" s="109"/>
      <c r="J161" s="109">
        <f t="shared" si="4"/>
        <v>13500000</v>
      </c>
      <c r="K161" s="90" t="s">
        <v>776</v>
      </c>
      <c r="L161" s="79">
        <v>45149</v>
      </c>
      <c r="M161" s="79">
        <v>45149</v>
      </c>
      <c r="N161" s="42">
        <v>45285</v>
      </c>
    </row>
    <row r="162" spans="1:16" s="60" customFormat="1" ht="48.75" customHeight="1" x14ac:dyDescent="0.25">
      <c r="A162" s="61">
        <v>159</v>
      </c>
      <c r="B162" s="22" t="s">
        <v>1734</v>
      </c>
      <c r="C162" s="61" t="s">
        <v>885</v>
      </c>
      <c r="D162" s="59"/>
      <c r="E162" s="36" t="s">
        <v>1735</v>
      </c>
      <c r="F162" s="62">
        <v>77104627</v>
      </c>
      <c r="G162" s="75" t="s">
        <v>1736</v>
      </c>
      <c r="H162" s="109">
        <v>10800000</v>
      </c>
      <c r="I162" s="109"/>
      <c r="J162" s="109">
        <f t="shared" si="4"/>
        <v>10800000</v>
      </c>
      <c r="K162" s="90" t="s">
        <v>776</v>
      </c>
      <c r="L162" s="79">
        <v>45149</v>
      </c>
      <c r="M162" s="79">
        <v>45149</v>
      </c>
      <c r="N162" s="42">
        <v>45285</v>
      </c>
    </row>
    <row r="163" spans="1:16" s="60" customFormat="1" ht="74.25" customHeight="1" x14ac:dyDescent="0.25">
      <c r="A163" s="61">
        <v>160</v>
      </c>
      <c r="B163" s="22" t="s">
        <v>1737</v>
      </c>
      <c r="C163" s="61" t="s">
        <v>911</v>
      </c>
      <c r="D163" s="22" t="s">
        <v>1738</v>
      </c>
      <c r="E163" s="22" t="s">
        <v>996</v>
      </c>
      <c r="F163" s="22">
        <v>49659420</v>
      </c>
      <c r="G163" s="23" t="s">
        <v>1443</v>
      </c>
      <c r="H163" s="100">
        <v>23000000</v>
      </c>
      <c r="I163" s="108">
        <v>11500000</v>
      </c>
      <c r="J163" s="108">
        <f t="shared" si="4"/>
        <v>34500000</v>
      </c>
      <c r="K163" s="61" t="s">
        <v>29</v>
      </c>
      <c r="L163" s="79">
        <v>45152</v>
      </c>
      <c r="M163" s="79">
        <v>45152</v>
      </c>
      <c r="N163" s="38">
        <v>45243</v>
      </c>
    </row>
    <row r="164" spans="1:16" s="18" customFormat="1" ht="72.75" customHeight="1" x14ac:dyDescent="0.25">
      <c r="A164" s="61">
        <v>161</v>
      </c>
      <c r="B164" s="22" t="s">
        <v>1739</v>
      </c>
      <c r="C164" s="61" t="s">
        <v>911</v>
      </c>
      <c r="D164" s="22" t="s">
        <v>1639</v>
      </c>
      <c r="E164" s="22" t="s">
        <v>511</v>
      </c>
      <c r="F164" s="22" t="s">
        <v>512</v>
      </c>
      <c r="G164" s="23" t="s">
        <v>1445</v>
      </c>
      <c r="H164" s="108">
        <v>23000000</v>
      </c>
      <c r="I164" s="108">
        <v>11500000</v>
      </c>
      <c r="J164" s="108">
        <f t="shared" si="4"/>
        <v>34500000</v>
      </c>
      <c r="K164" s="61" t="s">
        <v>41</v>
      </c>
      <c r="L164" s="79">
        <v>45160</v>
      </c>
      <c r="M164" s="79">
        <v>45160</v>
      </c>
      <c r="N164" s="38">
        <v>45281</v>
      </c>
      <c r="O164"/>
      <c r="P164"/>
    </row>
    <row r="165" spans="1:16" s="18" customFormat="1" ht="60" customHeight="1" x14ac:dyDescent="0.25">
      <c r="A165" s="61">
        <v>162</v>
      </c>
      <c r="B165" s="22" t="s">
        <v>1740</v>
      </c>
      <c r="C165" s="61" t="s">
        <v>885</v>
      </c>
      <c r="D165" s="61"/>
      <c r="E165" s="36" t="s">
        <v>1741</v>
      </c>
      <c r="F165" s="35">
        <v>1003250452</v>
      </c>
      <c r="G165" s="90" t="s">
        <v>1736</v>
      </c>
      <c r="H165" s="100">
        <v>8200000</v>
      </c>
      <c r="I165" s="100"/>
      <c r="J165" s="100">
        <f t="shared" si="4"/>
        <v>8200000</v>
      </c>
      <c r="K165" s="61" t="s">
        <v>41</v>
      </c>
      <c r="L165" s="79">
        <v>45160</v>
      </c>
      <c r="M165" s="79">
        <v>45160</v>
      </c>
      <c r="N165" s="42">
        <v>45281</v>
      </c>
    </row>
    <row r="166" spans="1:16" s="18" customFormat="1" ht="94.5" x14ac:dyDescent="0.25">
      <c r="A166" s="61">
        <v>163</v>
      </c>
      <c r="B166" s="22" t="s">
        <v>1742</v>
      </c>
      <c r="C166" s="61" t="s">
        <v>885</v>
      </c>
      <c r="D166" s="61"/>
      <c r="E166" s="35" t="s">
        <v>1743</v>
      </c>
      <c r="F166" s="35">
        <v>1065912068</v>
      </c>
      <c r="G166" s="90" t="s">
        <v>1744</v>
      </c>
      <c r="H166" s="100">
        <v>8000000</v>
      </c>
      <c r="I166" s="100"/>
      <c r="J166" s="100">
        <f t="shared" si="4"/>
        <v>8000000</v>
      </c>
      <c r="K166" s="61" t="s">
        <v>41</v>
      </c>
      <c r="L166" s="79">
        <v>45160</v>
      </c>
      <c r="M166" s="79">
        <v>45163</v>
      </c>
      <c r="N166" s="42">
        <v>45284</v>
      </c>
    </row>
    <row r="167" spans="1:16" s="60" customFormat="1" ht="75.75" customHeight="1" x14ac:dyDescent="0.25">
      <c r="A167" s="61">
        <v>164</v>
      </c>
      <c r="B167" s="22" t="s">
        <v>1745</v>
      </c>
      <c r="C167" s="61" t="s">
        <v>911</v>
      </c>
      <c r="D167" s="22" t="s">
        <v>1746</v>
      </c>
      <c r="E167" s="22" t="s">
        <v>996</v>
      </c>
      <c r="F167" s="22">
        <v>49659420</v>
      </c>
      <c r="G167" s="23" t="s">
        <v>1439</v>
      </c>
      <c r="H167" s="100">
        <v>23000000</v>
      </c>
      <c r="I167" s="108">
        <v>11500000</v>
      </c>
      <c r="J167" s="108">
        <f t="shared" si="4"/>
        <v>34500000</v>
      </c>
      <c r="K167" s="61" t="s">
        <v>29</v>
      </c>
      <c r="L167" s="79">
        <v>45160</v>
      </c>
      <c r="M167" s="79">
        <v>45160</v>
      </c>
      <c r="N167" s="42">
        <v>45251</v>
      </c>
    </row>
    <row r="168" spans="1:16" s="60" customFormat="1" ht="60.75" customHeight="1" x14ac:dyDescent="0.25">
      <c r="A168" s="61">
        <v>165</v>
      </c>
      <c r="B168" s="22" t="s">
        <v>1747</v>
      </c>
      <c r="C168" s="61" t="s">
        <v>963</v>
      </c>
      <c r="D168" s="59"/>
      <c r="E168" s="22" t="s">
        <v>1424</v>
      </c>
      <c r="F168" s="22" t="s">
        <v>867</v>
      </c>
      <c r="G168" s="23" t="s">
        <v>1748</v>
      </c>
      <c r="H168" s="100">
        <v>1669700</v>
      </c>
      <c r="I168" s="100"/>
      <c r="J168" s="100">
        <f t="shared" si="4"/>
        <v>1669700</v>
      </c>
      <c r="K168" s="61" t="s">
        <v>361</v>
      </c>
      <c r="L168" s="79">
        <v>45162</v>
      </c>
      <c r="M168" s="79">
        <v>45162</v>
      </c>
      <c r="N168" s="42">
        <v>45172</v>
      </c>
    </row>
    <row r="169" spans="1:16" s="60" customFormat="1" ht="67.5" customHeight="1" x14ac:dyDescent="0.25">
      <c r="A169" s="61">
        <v>166</v>
      </c>
      <c r="B169" s="22" t="s">
        <v>1749</v>
      </c>
      <c r="C169" s="61" t="s">
        <v>892</v>
      </c>
      <c r="D169" s="22"/>
      <c r="E169" s="36" t="s">
        <v>1493</v>
      </c>
      <c r="F169" s="35" t="s">
        <v>508</v>
      </c>
      <c r="G169" s="90" t="s">
        <v>1750</v>
      </c>
      <c r="H169" s="100">
        <v>22944000</v>
      </c>
      <c r="I169" s="100"/>
      <c r="J169" s="100">
        <f t="shared" si="4"/>
        <v>22944000</v>
      </c>
      <c r="K169" s="61" t="s">
        <v>41</v>
      </c>
      <c r="L169" s="79">
        <v>45162</v>
      </c>
      <c r="M169" s="117">
        <v>45162</v>
      </c>
      <c r="N169" s="42">
        <v>45283</v>
      </c>
    </row>
    <row r="170" spans="1:16" s="18" customFormat="1" ht="78" customHeight="1" x14ac:dyDescent="0.25">
      <c r="A170" s="61">
        <v>167</v>
      </c>
      <c r="B170" s="22" t="s">
        <v>1751</v>
      </c>
      <c r="C170" s="61" t="s">
        <v>911</v>
      </c>
      <c r="D170" s="22" t="s">
        <v>1752</v>
      </c>
      <c r="E170" s="22" t="s">
        <v>511</v>
      </c>
      <c r="F170" s="22" t="s">
        <v>512</v>
      </c>
      <c r="G170" s="23" t="s">
        <v>1753</v>
      </c>
      <c r="H170" s="108">
        <v>23000000</v>
      </c>
      <c r="I170" s="108">
        <v>11500000</v>
      </c>
      <c r="J170" s="108">
        <f t="shared" si="4"/>
        <v>34500000</v>
      </c>
      <c r="K170" s="61" t="s">
        <v>41</v>
      </c>
      <c r="L170" s="79">
        <v>45162</v>
      </c>
      <c r="M170" s="79">
        <v>45162</v>
      </c>
      <c r="N170" s="38">
        <v>45283</v>
      </c>
    </row>
    <row r="171" spans="1:16" s="60" customFormat="1" ht="126" x14ac:dyDescent="0.25">
      <c r="A171" s="61">
        <v>168</v>
      </c>
      <c r="B171" s="22" t="s">
        <v>1754</v>
      </c>
      <c r="C171" s="61" t="s">
        <v>892</v>
      </c>
      <c r="D171" s="22" t="s">
        <v>1755</v>
      </c>
      <c r="E171" s="36" t="s">
        <v>1518</v>
      </c>
      <c r="F171" s="35" t="s">
        <v>1057</v>
      </c>
      <c r="G171" s="23" t="s">
        <v>1756</v>
      </c>
      <c r="H171" s="108">
        <v>23000000</v>
      </c>
      <c r="I171" s="108">
        <f>6074873+4825127</f>
        <v>10900000</v>
      </c>
      <c r="J171" s="108">
        <f t="shared" si="4"/>
        <v>33900000</v>
      </c>
      <c r="K171" s="61" t="s">
        <v>41</v>
      </c>
      <c r="L171" s="79">
        <v>45162</v>
      </c>
      <c r="M171" s="79">
        <v>45162</v>
      </c>
      <c r="N171" s="42">
        <v>45283</v>
      </c>
    </row>
    <row r="172" spans="1:16" s="60" customFormat="1" ht="126" x14ac:dyDescent="0.25">
      <c r="A172" s="61">
        <v>169</v>
      </c>
      <c r="B172" s="22" t="s">
        <v>1757</v>
      </c>
      <c r="C172" s="61" t="s">
        <v>911</v>
      </c>
      <c r="D172" s="59"/>
      <c r="E172" s="22" t="s">
        <v>511</v>
      </c>
      <c r="F172" s="22" t="s">
        <v>512</v>
      </c>
      <c r="G172" s="23" t="s">
        <v>1758</v>
      </c>
      <c r="H172" s="108">
        <v>23000000</v>
      </c>
      <c r="I172" s="108"/>
      <c r="J172" s="108">
        <f t="shared" si="4"/>
        <v>23000000</v>
      </c>
      <c r="K172" s="61" t="s">
        <v>41</v>
      </c>
      <c r="L172" s="79">
        <v>45162</v>
      </c>
      <c r="M172" s="79">
        <v>45162</v>
      </c>
      <c r="N172" s="42">
        <v>45283</v>
      </c>
    </row>
    <row r="173" spans="1:16" ht="58.5" customHeight="1" x14ac:dyDescent="0.25">
      <c r="A173" s="61">
        <v>170</v>
      </c>
      <c r="B173" s="22" t="s">
        <v>1759</v>
      </c>
      <c r="C173" s="22" t="s">
        <v>911</v>
      </c>
      <c r="D173" s="22" t="s">
        <v>1760</v>
      </c>
      <c r="E173" s="36" t="s">
        <v>515</v>
      </c>
      <c r="F173" s="35" t="s">
        <v>19</v>
      </c>
      <c r="G173" s="90" t="s">
        <v>1624</v>
      </c>
      <c r="H173" s="93">
        <v>23000000</v>
      </c>
      <c r="I173" s="93">
        <v>11500000</v>
      </c>
      <c r="J173" s="93">
        <f t="shared" si="4"/>
        <v>34500000</v>
      </c>
      <c r="K173" s="55" t="s">
        <v>810</v>
      </c>
      <c r="L173" s="79">
        <v>45162</v>
      </c>
      <c r="M173" s="79">
        <v>45174</v>
      </c>
      <c r="N173" s="42">
        <v>45203</v>
      </c>
    </row>
    <row r="174" spans="1:16" ht="58.5" customHeight="1" x14ac:dyDescent="0.25">
      <c r="A174" s="61">
        <v>171</v>
      </c>
      <c r="B174" s="22" t="s">
        <v>1761</v>
      </c>
      <c r="C174" s="22" t="s">
        <v>911</v>
      </c>
      <c r="D174" s="22" t="s">
        <v>1760</v>
      </c>
      <c r="E174" s="36" t="s">
        <v>515</v>
      </c>
      <c r="F174" s="35" t="s">
        <v>19</v>
      </c>
      <c r="G174" s="90" t="s">
        <v>1626</v>
      </c>
      <c r="H174" s="93">
        <v>23000000</v>
      </c>
      <c r="I174" s="93">
        <v>11500000</v>
      </c>
      <c r="J174" s="93">
        <f t="shared" si="4"/>
        <v>34500000</v>
      </c>
      <c r="K174" s="55" t="s">
        <v>810</v>
      </c>
      <c r="L174" s="79">
        <v>45162</v>
      </c>
      <c r="M174" s="79">
        <v>45174</v>
      </c>
      <c r="N174" s="42">
        <v>45203</v>
      </c>
    </row>
    <row r="175" spans="1:16" s="60" customFormat="1" ht="117.75" customHeight="1" x14ac:dyDescent="0.25">
      <c r="A175" s="61">
        <v>172</v>
      </c>
      <c r="B175" s="22" t="s">
        <v>1762</v>
      </c>
      <c r="C175" s="22" t="s">
        <v>911</v>
      </c>
      <c r="D175" s="22" t="s">
        <v>1639</v>
      </c>
      <c r="E175" s="36" t="s">
        <v>1763</v>
      </c>
      <c r="F175" s="36">
        <v>1065881515</v>
      </c>
      <c r="G175" s="23" t="s">
        <v>1764</v>
      </c>
      <c r="H175" s="108">
        <v>23000000</v>
      </c>
      <c r="I175" s="93">
        <v>11500000</v>
      </c>
      <c r="J175" s="108">
        <f t="shared" si="4"/>
        <v>34500000</v>
      </c>
      <c r="K175" s="61" t="s">
        <v>41</v>
      </c>
      <c r="L175" s="79">
        <v>45162</v>
      </c>
      <c r="M175" s="79">
        <v>45162</v>
      </c>
      <c r="N175" s="42">
        <v>45283</v>
      </c>
    </row>
    <row r="176" spans="1:16" ht="58.5" customHeight="1" x14ac:dyDescent="0.25">
      <c r="A176" s="61">
        <v>173</v>
      </c>
      <c r="B176" s="22" t="s">
        <v>1765</v>
      </c>
      <c r="C176" s="54" t="s">
        <v>911</v>
      </c>
      <c r="D176" s="22" t="s">
        <v>1760</v>
      </c>
      <c r="E176" s="36" t="s">
        <v>518</v>
      </c>
      <c r="F176" s="35" t="s">
        <v>23</v>
      </c>
      <c r="G176" s="90" t="s">
        <v>1073</v>
      </c>
      <c r="H176" s="93">
        <v>23000000</v>
      </c>
      <c r="I176" s="93">
        <v>11500000</v>
      </c>
      <c r="J176" s="100">
        <f t="shared" si="4"/>
        <v>34500000</v>
      </c>
      <c r="K176" s="55" t="s">
        <v>810</v>
      </c>
      <c r="L176" s="95">
        <v>45162</v>
      </c>
      <c r="M176" s="79">
        <v>45174</v>
      </c>
      <c r="N176" s="42">
        <v>45203</v>
      </c>
    </row>
    <row r="177" spans="1:14" ht="66" customHeight="1" x14ac:dyDescent="0.25">
      <c r="A177" s="61">
        <v>174</v>
      </c>
      <c r="B177" s="22" t="s">
        <v>1766</v>
      </c>
      <c r="C177" s="54" t="s">
        <v>911</v>
      </c>
      <c r="D177" s="22" t="s">
        <v>1760</v>
      </c>
      <c r="E177" s="36" t="s">
        <v>518</v>
      </c>
      <c r="F177" s="35" t="s">
        <v>23</v>
      </c>
      <c r="G177" s="90" t="s">
        <v>1580</v>
      </c>
      <c r="H177" s="93">
        <v>23000000</v>
      </c>
      <c r="I177" s="93">
        <v>11500000</v>
      </c>
      <c r="J177" s="100">
        <f t="shared" si="4"/>
        <v>34500000</v>
      </c>
      <c r="K177" s="55" t="s">
        <v>810</v>
      </c>
      <c r="L177" s="95">
        <v>45162</v>
      </c>
      <c r="M177" s="79">
        <v>45174</v>
      </c>
      <c r="N177" s="42">
        <v>45203</v>
      </c>
    </row>
    <row r="178" spans="1:14" ht="141.75" customHeight="1" x14ac:dyDescent="0.25">
      <c r="A178" s="61">
        <v>175</v>
      </c>
      <c r="B178" s="22" t="s">
        <v>1767</v>
      </c>
      <c r="C178" s="22" t="s">
        <v>892</v>
      </c>
      <c r="D178" s="22" t="s">
        <v>1752</v>
      </c>
      <c r="E178" s="36" t="s">
        <v>1768</v>
      </c>
      <c r="F178" s="36">
        <v>1065892186</v>
      </c>
      <c r="G178" s="90" t="s">
        <v>1769</v>
      </c>
      <c r="H178" s="93">
        <v>23000000</v>
      </c>
      <c r="I178" s="93">
        <v>11500000</v>
      </c>
      <c r="J178" s="100">
        <f t="shared" si="4"/>
        <v>34500000</v>
      </c>
      <c r="K178" s="61" t="s">
        <v>41</v>
      </c>
      <c r="L178" s="95">
        <v>45162</v>
      </c>
      <c r="M178" s="95">
        <v>45162</v>
      </c>
      <c r="N178" s="114">
        <v>45283</v>
      </c>
    </row>
    <row r="179" spans="1:14" s="2" customFormat="1" ht="100.5" customHeight="1" x14ac:dyDescent="0.25">
      <c r="A179" s="61">
        <v>176</v>
      </c>
      <c r="B179" s="22" t="s">
        <v>1770</v>
      </c>
      <c r="C179" s="35" t="s">
        <v>892</v>
      </c>
      <c r="D179" s="22" t="s">
        <v>1771</v>
      </c>
      <c r="E179" s="22" t="s">
        <v>595</v>
      </c>
      <c r="F179" s="22" t="s">
        <v>649</v>
      </c>
      <c r="G179" s="23" t="s">
        <v>650</v>
      </c>
      <c r="H179" s="93">
        <v>22820650</v>
      </c>
      <c r="I179" s="100">
        <v>11410325</v>
      </c>
      <c r="J179" s="93">
        <f>+H179+I179</f>
        <v>34230975</v>
      </c>
      <c r="K179" s="61" t="s">
        <v>1034</v>
      </c>
      <c r="L179" s="95">
        <v>45167</v>
      </c>
      <c r="M179" s="95">
        <v>45167</v>
      </c>
      <c r="N179" s="95">
        <v>45185</v>
      </c>
    </row>
    <row r="180" spans="1:14" ht="66" customHeight="1" x14ac:dyDescent="0.25">
      <c r="A180" s="72">
        <v>177</v>
      </c>
      <c r="B180" s="88" t="s">
        <v>1772</v>
      </c>
      <c r="C180" s="54" t="s">
        <v>911</v>
      </c>
      <c r="D180" s="55"/>
      <c r="E180" s="36" t="s">
        <v>1152</v>
      </c>
      <c r="F180" s="36">
        <v>37180235</v>
      </c>
      <c r="G180" s="90" t="s">
        <v>1153</v>
      </c>
      <c r="H180" s="93">
        <v>20988000</v>
      </c>
      <c r="I180" s="93"/>
      <c r="J180" s="104">
        <f t="shared" ref="J180:J183" si="5">+H180+I180</f>
        <v>20988000</v>
      </c>
      <c r="K180" s="55" t="s">
        <v>453</v>
      </c>
      <c r="L180" s="95">
        <v>45167</v>
      </c>
      <c r="M180" s="79">
        <v>45173</v>
      </c>
      <c r="N180" s="38">
        <v>45202</v>
      </c>
    </row>
    <row r="181" spans="1:14" ht="79.5" customHeight="1" x14ac:dyDescent="0.25">
      <c r="A181" s="61">
        <v>178</v>
      </c>
      <c r="B181" s="22" t="s">
        <v>1773</v>
      </c>
      <c r="C181" s="22" t="s">
        <v>911</v>
      </c>
      <c r="D181" s="22" t="s">
        <v>1774</v>
      </c>
      <c r="E181" s="22" t="s">
        <v>484</v>
      </c>
      <c r="F181" s="22" t="s">
        <v>485</v>
      </c>
      <c r="G181" s="23" t="s">
        <v>919</v>
      </c>
      <c r="H181" s="86">
        <v>23000000</v>
      </c>
      <c r="I181" s="86">
        <v>10855222</v>
      </c>
      <c r="J181" s="86">
        <f t="shared" si="5"/>
        <v>33855222</v>
      </c>
      <c r="K181" s="68" t="s">
        <v>810</v>
      </c>
      <c r="L181" s="118">
        <v>45176</v>
      </c>
      <c r="M181" s="30">
        <v>45182</v>
      </c>
      <c r="N181" s="30">
        <v>45211</v>
      </c>
    </row>
    <row r="182" spans="1:14" ht="63" x14ac:dyDescent="0.25">
      <c r="A182" s="72">
        <v>179</v>
      </c>
      <c r="B182" s="22" t="s">
        <v>1775</v>
      </c>
      <c r="C182" s="22" t="s">
        <v>911</v>
      </c>
      <c r="D182" s="22" t="s">
        <v>1776</v>
      </c>
      <c r="E182" s="22" t="s">
        <v>511</v>
      </c>
      <c r="F182" s="22" t="s">
        <v>512</v>
      </c>
      <c r="G182" s="23" t="s">
        <v>930</v>
      </c>
      <c r="H182" s="100">
        <v>23000000</v>
      </c>
      <c r="I182" s="93">
        <v>11500000</v>
      </c>
      <c r="J182" s="93">
        <f t="shared" si="5"/>
        <v>34500000</v>
      </c>
      <c r="K182" s="61" t="s">
        <v>810</v>
      </c>
      <c r="L182" s="95">
        <v>45176</v>
      </c>
      <c r="M182" s="79">
        <v>45176</v>
      </c>
      <c r="N182" s="114">
        <v>45205</v>
      </c>
    </row>
    <row r="183" spans="1:14" s="60" customFormat="1" ht="60.75" customHeight="1" x14ac:dyDescent="0.25">
      <c r="A183" s="61">
        <v>180</v>
      </c>
      <c r="B183" s="22" t="s">
        <v>1777</v>
      </c>
      <c r="C183" s="61" t="s">
        <v>963</v>
      </c>
      <c r="D183" s="59"/>
      <c r="E183" s="22" t="s">
        <v>1424</v>
      </c>
      <c r="F183" s="22" t="s">
        <v>867</v>
      </c>
      <c r="G183" s="23" t="s">
        <v>1778</v>
      </c>
      <c r="H183" s="100">
        <v>1022700</v>
      </c>
      <c r="I183" s="100"/>
      <c r="J183" s="100">
        <f t="shared" si="5"/>
        <v>1022700</v>
      </c>
      <c r="K183" s="61" t="s">
        <v>361</v>
      </c>
      <c r="L183" s="95">
        <v>45176</v>
      </c>
      <c r="M183" s="95">
        <v>45176</v>
      </c>
      <c r="N183" s="95">
        <v>45186</v>
      </c>
    </row>
    <row r="184" spans="1:14" s="2" customFormat="1" ht="100.5" customHeight="1" x14ac:dyDescent="0.25">
      <c r="A184" s="61">
        <v>181</v>
      </c>
      <c r="B184" s="22" t="s">
        <v>1779</v>
      </c>
      <c r="C184" s="35" t="s">
        <v>892</v>
      </c>
      <c r="D184" s="22" t="s">
        <v>1780</v>
      </c>
      <c r="E184" s="22" t="s">
        <v>595</v>
      </c>
      <c r="F184" s="22" t="s">
        <v>649</v>
      </c>
      <c r="G184" s="23" t="s">
        <v>650</v>
      </c>
      <c r="H184" s="93">
        <v>22820650</v>
      </c>
      <c r="I184" s="100">
        <v>11410325</v>
      </c>
      <c r="J184" s="93">
        <f>+H184+I184</f>
        <v>34230975</v>
      </c>
      <c r="K184" s="61" t="s">
        <v>1034</v>
      </c>
      <c r="L184" s="95">
        <v>45184</v>
      </c>
      <c r="M184" s="95">
        <v>45186</v>
      </c>
      <c r="N184" s="95">
        <v>45203</v>
      </c>
    </row>
    <row r="185" spans="1:14" ht="47.25" x14ac:dyDescent="0.25">
      <c r="A185" s="61">
        <v>182</v>
      </c>
      <c r="B185" s="22" t="s">
        <v>1781</v>
      </c>
      <c r="C185" s="55" t="s">
        <v>911</v>
      </c>
      <c r="D185" s="55"/>
      <c r="E185" s="36" t="s">
        <v>515</v>
      </c>
      <c r="F185" s="35" t="s">
        <v>19</v>
      </c>
      <c r="G185" s="23" t="s">
        <v>1782</v>
      </c>
      <c r="H185" s="93">
        <v>23000000</v>
      </c>
      <c r="I185" s="93"/>
      <c r="J185" s="93">
        <f>+H185+I185</f>
        <v>23000000</v>
      </c>
      <c r="K185" s="61" t="s">
        <v>810</v>
      </c>
      <c r="L185" s="95">
        <v>45191</v>
      </c>
      <c r="M185" s="95">
        <v>45197</v>
      </c>
      <c r="N185" s="114">
        <v>45226</v>
      </c>
    </row>
    <row r="186" spans="1:14" ht="63" x14ac:dyDescent="0.25">
      <c r="A186" s="61">
        <v>183</v>
      </c>
      <c r="B186" s="22" t="s">
        <v>1783</v>
      </c>
      <c r="C186" s="55" t="s">
        <v>892</v>
      </c>
      <c r="D186" s="55"/>
      <c r="E186" s="22" t="s">
        <v>1572</v>
      </c>
      <c r="F186" s="35" t="s">
        <v>1573</v>
      </c>
      <c r="G186" s="23" t="s">
        <v>1784</v>
      </c>
      <c r="H186" s="93">
        <v>23000000</v>
      </c>
      <c r="I186" s="93"/>
      <c r="J186" s="93">
        <f>+H186+I186</f>
        <v>23000000</v>
      </c>
      <c r="K186" s="61" t="s">
        <v>810</v>
      </c>
      <c r="L186" s="95">
        <v>45191</v>
      </c>
      <c r="M186" s="95">
        <v>45191</v>
      </c>
      <c r="N186" s="114">
        <v>45220</v>
      </c>
    </row>
    <row r="187" spans="1:14" s="2" customFormat="1" ht="100.5" customHeight="1" x14ac:dyDescent="0.25">
      <c r="A187" s="61">
        <v>184</v>
      </c>
      <c r="B187" s="22" t="s">
        <v>1785</v>
      </c>
      <c r="C187" s="35" t="s">
        <v>892</v>
      </c>
      <c r="D187" s="22" t="s">
        <v>1786</v>
      </c>
      <c r="E187" s="22" t="s">
        <v>595</v>
      </c>
      <c r="F187" s="22" t="s">
        <v>649</v>
      </c>
      <c r="G187" s="23" t="s">
        <v>650</v>
      </c>
      <c r="H187" s="93">
        <v>22820650</v>
      </c>
      <c r="I187" s="100">
        <v>11410325</v>
      </c>
      <c r="J187" s="93">
        <f>+H187+I187</f>
        <v>34230975</v>
      </c>
      <c r="K187" s="61" t="s">
        <v>1034</v>
      </c>
      <c r="L187" s="95">
        <v>45204</v>
      </c>
      <c r="M187" s="95">
        <v>45204</v>
      </c>
      <c r="N187" s="95">
        <v>45221</v>
      </c>
    </row>
    <row r="188" spans="1:14" ht="81" customHeight="1" x14ac:dyDescent="0.25">
      <c r="A188" s="61">
        <v>185</v>
      </c>
      <c r="B188" s="22" t="s">
        <v>1787</v>
      </c>
      <c r="C188" s="55" t="s">
        <v>892</v>
      </c>
      <c r="D188" s="55"/>
      <c r="E188" s="36" t="s">
        <v>518</v>
      </c>
      <c r="F188" s="35" t="s">
        <v>23</v>
      </c>
      <c r="G188" s="90" t="s">
        <v>1101</v>
      </c>
      <c r="H188" s="93">
        <v>23000000</v>
      </c>
      <c r="I188" s="93"/>
      <c r="J188" s="100">
        <f t="shared" ref="J188:J191" si="6">+H188+I188</f>
        <v>23000000</v>
      </c>
      <c r="K188" s="55" t="s">
        <v>182</v>
      </c>
      <c r="L188" s="95">
        <v>45204</v>
      </c>
      <c r="M188" s="95">
        <v>45222</v>
      </c>
      <c r="N188" s="56">
        <v>45282</v>
      </c>
    </row>
    <row r="189" spans="1:14" s="18" customFormat="1" ht="63.75" customHeight="1" x14ac:dyDescent="0.25">
      <c r="A189" s="61">
        <v>186</v>
      </c>
      <c r="B189" s="22" t="s">
        <v>1788</v>
      </c>
      <c r="C189" s="61" t="s">
        <v>911</v>
      </c>
      <c r="D189" s="22"/>
      <c r="E189" s="36" t="s">
        <v>1515</v>
      </c>
      <c r="F189" s="35">
        <v>18925102</v>
      </c>
      <c r="G189" s="90" t="s">
        <v>1516</v>
      </c>
      <c r="H189" s="100">
        <v>23000000</v>
      </c>
      <c r="I189" s="108"/>
      <c r="J189" s="108">
        <f t="shared" si="6"/>
        <v>23000000</v>
      </c>
      <c r="K189" s="61" t="s">
        <v>29</v>
      </c>
      <c r="L189" s="79">
        <v>45204</v>
      </c>
      <c r="M189" s="79">
        <v>45204</v>
      </c>
      <c r="N189" s="38">
        <v>45290</v>
      </c>
    </row>
    <row r="190" spans="1:14" ht="79.5" customHeight="1" x14ac:dyDescent="0.25">
      <c r="A190" s="61">
        <v>187</v>
      </c>
      <c r="B190" s="22" t="s">
        <v>1789</v>
      </c>
      <c r="C190" s="22" t="s">
        <v>911</v>
      </c>
      <c r="D190" s="22"/>
      <c r="E190" s="22" t="s">
        <v>484</v>
      </c>
      <c r="F190" s="22" t="s">
        <v>485</v>
      </c>
      <c r="G190" s="23" t="s">
        <v>919</v>
      </c>
      <c r="H190" s="86">
        <v>90000000</v>
      </c>
      <c r="I190" s="86"/>
      <c r="J190" s="86">
        <f t="shared" si="6"/>
        <v>90000000</v>
      </c>
      <c r="K190" s="61" t="s">
        <v>29</v>
      </c>
      <c r="L190" s="118">
        <v>45204</v>
      </c>
      <c r="M190" s="30">
        <v>45226</v>
      </c>
      <c r="N190" s="30">
        <v>45290</v>
      </c>
    </row>
    <row r="191" spans="1:14" ht="58.5" customHeight="1" x14ac:dyDescent="0.25">
      <c r="A191" s="61">
        <v>188</v>
      </c>
      <c r="B191" s="22" t="s">
        <v>1790</v>
      </c>
      <c r="C191" s="22" t="s">
        <v>911</v>
      </c>
      <c r="D191" s="22" t="s">
        <v>1791</v>
      </c>
      <c r="E191" s="36" t="s">
        <v>515</v>
      </c>
      <c r="F191" s="35" t="s">
        <v>19</v>
      </c>
      <c r="G191" s="90" t="s">
        <v>1624</v>
      </c>
      <c r="H191" s="93">
        <v>23000000</v>
      </c>
      <c r="I191" s="93">
        <v>11500000</v>
      </c>
      <c r="J191" s="93">
        <f t="shared" si="6"/>
        <v>34500000</v>
      </c>
      <c r="K191" s="55" t="s">
        <v>810</v>
      </c>
      <c r="L191" s="79">
        <v>45216</v>
      </c>
      <c r="M191" s="79">
        <v>45222</v>
      </c>
      <c r="N191" s="42">
        <v>45252</v>
      </c>
    </row>
    <row r="192" spans="1:14" ht="58.5" customHeight="1" x14ac:dyDescent="0.25">
      <c r="A192" s="61">
        <v>189</v>
      </c>
      <c r="B192" s="22" t="s">
        <v>1792</v>
      </c>
      <c r="C192" s="22" t="s">
        <v>911</v>
      </c>
      <c r="D192" s="22" t="s">
        <v>1793</v>
      </c>
      <c r="E192" s="36" t="s">
        <v>515</v>
      </c>
      <c r="F192" s="35" t="s">
        <v>19</v>
      </c>
      <c r="G192" s="90" t="s">
        <v>1626</v>
      </c>
      <c r="H192" s="93">
        <v>23000000</v>
      </c>
      <c r="I192" s="93">
        <v>11500000</v>
      </c>
      <c r="J192" s="93">
        <f>+H192+I192</f>
        <v>34500000</v>
      </c>
      <c r="K192" s="55" t="s">
        <v>810</v>
      </c>
      <c r="L192" s="79">
        <v>45216</v>
      </c>
      <c r="M192" s="79">
        <v>45222</v>
      </c>
      <c r="N192" s="42">
        <v>45252</v>
      </c>
    </row>
    <row r="193" spans="1:15" ht="58.5" customHeight="1" x14ac:dyDescent="0.25">
      <c r="A193" s="61">
        <v>190</v>
      </c>
      <c r="B193" s="22" t="s">
        <v>1794</v>
      </c>
      <c r="C193" s="54" t="s">
        <v>911</v>
      </c>
      <c r="D193" s="22" t="s">
        <v>1793</v>
      </c>
      <c r="E193" s="36" t="s">
        <v>518</v>
      </c>
      <c r="F193" s="35" t="s">
        <v>23</v>
      </c>
      <c r="G193" s="90" t="s">
        <v>1073</v>
      </c>
      <c r="H193" s="93">
        <v>23000000</v>
      </c>
      <c r="I193" s="93">
        <v>11500000</v>
      </c>
      <c r="J193" s="100">
        <f t="shared" ref="J193:J194" si="7">+H193+I193</f>
        <v>34500000</v>
      </c>
      <c r="K193" s="55" t="s">
        <v>810</v>
      </c>
      <c r="L193" s="79">
        <v>45216</v>
      </c>
      <c r="M193" s="79">
        <v>45222</v>
      </c>
      <c r="N193" s="42">
        <v>45252</v>
      </c>
    </row>
    <row r="194" spans="1:15" ht="66" customHeight="1" x14ac:dyDescent="0.25">
      <c r="A194" s="61">
        <v>191</v>
      </c>
      <c r="B194" s="22" t="s">
        <v>1795</v>
      </c>
      <c r="C194" s="54" t="s">
        <v>911</v>
      </c>
      <c r="D194" s="22" t="s">
        <v>1793</v>
      </c>
      <c r="E194" s="36" t="s">
        <v>518</v>
      </c>
      <c r="F194" s="35" t="s">
        <v>23</v>
      </c>
      <c r="G194" s="90" t="s">
        <v>1580</v>
      </c>
      <c r="H194" s="93">
        <v>23000000</v>
      </c>
      <c r="I194" s="93">
        <v>11500000</v>
      </c>
      <c r="J194" s="100">
        <f t="shared" si="7"/>
        <v>34500000</v>
      </c>
      <c r="K194" s="55" t="s">
        <v>810</v>
      </c>
      <c r="L194" s="79">
        <v>45216</v>
      </c>
      <c r="M194" s="79">
        <v>45222</v>
      </c>
      <c r="N194" s="42">
        <v>45252</v>
      </c>
    </row>
    <row r="195" spans="1:15" s="2" customFormat="1" ht="100.5" customHeight="1" x14ac:dyDescent="0.25">
      <c r="A195" s="61">
        <v>192</v>
      </c>
      <c r="B195" s="22" t="s">
        <v>1796</v>
      </c>
      <c r="C195" s="35" t="s">
        <v>892</v>
      </c>
      <c r="D195" s="22" t="s">
        <v>1797</v>
      </c>
      <c r="E195" s="22" t="s">
        <v>595</v>
      </c>
      <c r="F195" s="22" t="s">
        <v>649</v>
      </c>
      <c r="G195" s="23" t="s">
        <v>650</v>
      </c>
      <c r="H195" s="93">
        <v>22820650</v>
      </c>
      <c r="I195" s="100">
        <v>11410325</v>
      </c>
      <c r="J195" s="93">
        <f>+H195+I195</f>
        <v>34230975</v>
      </c>
      <c r="K195" s="61" t="s">
        <v>1034</v>
      </c>
      <c r="L195" s="95">
        <v>45222</v>
      </c>
      <c r="M195" s="95">
        <v>45222</v>
      </c>
      <c r="N195" s="95">
        <v>45240</v>
      </c>
    </row>
    <row r="196" spans="1:15" s="60" customFormat="1" ht="63" x14ac:dyDescent="0.25">
      <c r="A196" s="61">
        <v>193</v>
      </c>
      <c r="B196" s="22" t="s">
        <v>1798</v>
      </c>
      <c r="C196" s="61" t="s">
        <v>911</v>
      </c>
      <c r="D196" s="22" t="s">
        <v>1651</v>
      </c>
      <c r="E196" s="22" t="s">
        <v>913</v>
      </c>
      <c r="F196" s="22">
        <v>91492451</v>
      </c>
      <c r="G196" s="23" t="s">
        <v>914</v>
      </c>
      <c r="H196" s="100">
        <v>23000000</v>
      </c>
      <c r="I196" s="93">
        <v>11500000</v>
      </c>
      <c r="J196" s="108">
        <f t="shared" ref="J196:J201" si="8">+H196+I196</f>
        <v>34500000</v>
      </c>
      <c r="K196" s="61" t="s">
        <v>29</v>
      </c>
      <c r="L196" s="79">
        <v>45226</v>
      </c>
      <c r="M196" s="79">
        <v>45232</v>
      </c>
      <c r="N196" s="42">
        <v>45291</v>
      </c>
    </row>
    <row r="197" spans="1:15" s="2" customFormat="1" ht="47.25" x14ac:dyDescent="0.25">
      <c r="A197" s="61">
        <v>194</v>
      </c>
      <c r="B197" s="22" t="s">
        <v>1799</v>
      </c>
      <c r="C197" s="35" t="s">
        <v>879</v>
      </c>
      <c r="D197" s="55"/>
      <c r="E197" s="36" t="s">
        <v>1800</v>
      </c>
      <c r="F197" s="35">
        <v>1098794617</v>
      </c>
      <c r="G197" s="23" t="s">
        <v>1478</v>
      </c>
      <c r="H197" s="93">
        <v>4930000</v>
      </c>
      <c r="I197" s="93"/>
      <c r="J197" s="93">
        <f t="shared" si="8"/>
        <v>4930000</v>
      </c>
      <c r="K197" s="90" t="s">
        <v>1338</v>
      </c>
      <c r="L197" s="95">
        <v>45237</v>
      </c>
      <c r="M197" s="95">
        <v>45237</v>
      </c>
      <c r="N197" s="114">
        <v>45290</v>
      </c>
    </row>
    <row r="198" spans="1:15" s="2" customFormat="1" ht="47.25" x14ac:dyDescent="0.25">
      <c r="A198" s="61">
        <v>195</v>
      </c>
      <c r="B198" s="22" t="s">
        <v>1801</v>
      </c>
      <c r="C198" s="35" t="s">
        <v>879</v>
      </c>
      <c r="D198" s="55"/>
      <c r="E198" s="36" t="s">
        <v>1802</v>
      </c>
      <c r="F198" s="35">
        <v>49664760</v>
      </c>
      <c r="G198" s="23" t="s">
        <v>909</v>
      </c>
      <c r="H198" s="93">
        <v>9450000</v>
      </c>
      <c r="I198" s="93"/>
      <c r="J198" s="93">
        <f t="shared" si="8"/>
        <v>9450000</v>
      </c>
      <c r="K198" s="90" t="s">
        <v>1338</v>
      </c>
      <c r="L198" s="95">
        <v>45237</v>
      </c>
      <c r="M198" s="95">
        <v>45237</v>
      </c>
      <c r="N198" s="114">
        <v>45290</v>
      </c>
    </row>
    <row r="199" spans="1:15" s="60" customFormat="1" ht="74.25" customHeight="1" x14ac:dyDescent="0.25">
      <c r="A199" s="61">
        <v>196</v>
      </c>
      <c r="B199" s="22" t="s">
        <v>1803</v>
      </c>
      <c r="C199" s="61" t="s">
        <v>911</v>
      </c>
      <c r="D199" s="22"/>
      <c r="E199" s="22" t="s">
        <v>996</v>
      </c>
      <c r="F199" s="22">
        <v>49659420</v>
      </c>
      <c r="G199" s="23" t="s">
        <v>1443</v>
      </c>
      <c r="H199" s="100">
        <v>14769095</v>
      </c>
      <c r="I199" s="108"/>
      <c r="J199" s="108">
        <f t="shared" si="8"/>
        <v>14769095</v>
      </c>
      <c r="K199" s="90" t="s">
        <v>810</v>
      </c>
      <c r="L199" s="79">
        <v>45239</v>
      </c>
      <c r="M199" s="79">
        <v>45239</v>
      </c>
      <c r="N199" s="38">
        <v>45268</v>
      </c>
    </row>
    <row r="200" spans="1:15" ht="67.5" customHeight="1" x14ac:dyDescent="0.25">
      <c r="A200" s="61">
        <v>197</v>
      </c>
      <c r="B200" s="22" t="s">
        <v>1804</v>
      </c>
      <c r="C200" s="61" t="s">
        <v>911</v>
      </c>
      <c r="D200" s="22"/>
      <c r="E200" s="22" t="s">
        <v>479</v>
      </c>
      <c r="F200" s="35" t="s">
        <v>480</v>
      </c>
      <c r="G200" s="23" t="s">
        <v>1484</v>
      </c>
      <c r="H200" s="93">
        <v>18600000</v>
      </c>
      <c r="I200" s="93"/>
      <c r="J200" s="93">
        <f t="shared" si="8"/>
        <v>18600000</v>
      </c>
      <c r="K200" s="90" t="s">
        <v>1805</v>
      </c>
      <c r="L200" s="79">
        <v>45240</v>
      </c>
      <c r="M200" s="79">
        <v>45240</v>
      </c>
      <c r="N200" s="56">
        <v>45290</v>
      </c>
    </row>
    <row r="201" spans="1:15" ht="67.5" customHeight="1" x14ac:dyDescent="0.25">
      <c r="A201" s="61">
        <v>198</v>
      </c>
      <c r="B201" s="22" t="s">
        <v>1806</v>
      </c>
      <c r="C201" s="61" t="s">
        <v>911</v>
      </c>
      <c r="D201" s="22" t="s">
        <v>1651</v>
      </c>
      <c r="E201" s="36" t="s">
        <v>1493</v>
      </c>
      <c r="F201" s="35" t="s">
        <v>508</v>
      </c>
      <c r="G201" s="90" t="s">
        <v>1494</v>
      </c>
      <c r="H201" s="93">
        <v>23000000</v>
      </c>
      <c r="I201" s="94">
        <v>11500000</v>
      </c>
      <c r="J201" s="93">
        <f t="shared" si="8"/>
        <v>34500000</v>
      </c>
      <c r="K201" s="90" t="s">
        <v>1805</v>
      </c>
      <c r="L201" s="79">
        <v>45240</v>
      </c>
      <c r="M201" s="79">
        <v>45240</v>
      </c>
      <c r="N201" s="56">
        <v>45290</v>
      </c>
    </row>
    <row r="202" spans="1:15" s="2" customFormat="1" ht="100.5" customHeight="1" x14ac:dyDescent="0.25">
      <c r="A202" s="61">
        <v>199</v>
      </c>
      <c r="B202" s="22" t="s">
        <v>1807</v>
      </c>
      <c r="C202" s="35" t="s">
        <v>892</v>
      </c>
      <c r="D202" s="22" t="s">
        <v>1808</v>
      </c>
      <c r="E202" s="22" t="s">
        <v>595</v>
      </c>
      <c r="F202" s="22" t="s">
        <v>649</v>
      </c>
      <c r="G202" s="23" t="s">
        <v>650</v>
      </c>
      <c r="H202" s="93">
        <v>22820650</v>
      </c>
      <c r="I202" s="100">
        <v>11410325</v>
      </c>
      <c r="J202" s="93">
        <f>+H202+I202</f>
        <v>34230975</v>
      </c>
      <c r="K202" s="61" t="s">
        <v>1380</v>
      </c>
      <c r="L202" s="95">
        <v>45240</v>
      </c>
      <c r="M202" s="95">
        <v>45241</v>
      </c>
      <c r="N202" s="95">
        <v>45258</v>
      </c>
    </row>
    <row r="203" spans="1:15" s="18" customFormat="1" ht="63.75" customHeight="1" x14ac:dyDescent="0.25">
      <c r="A203" s="61">
        <v>200</v>
      </c>
      <c r="B203" s="22" t="s">
        <v>1809</v>
      </c>
      <c r="C203" s="61" t="s">
        <v>911</v>
      </c>
      <c r="D203" s="61"/>
      <c r="E203" s="36" t="s">
        <v>1152</v>
      </c>
      <c r="F203" s="36">
        <v>37180235</v>
      </c>
      <c r="G203" s="90" t="s">
        <v>1555</v>
      </c>
      <c r="H203" s="108">
        <v>12680000</v>
      </c>
      <c r="I203" s="108"/>
      <c r="J203" s="108">
        <f t="shared" ref="J203:J209" si="9">+H203+I203</f>
        <v>12680000</v>
      </c>
      <c r="K203" s="61" t="s">
        <v>453</v>
      </c>
      <c r="L203" s="79">
        <v>45240</v>
      </c>
      <c r="M203" s="79">
        <v>45240</v>
      </c>
      <c r="N203" s="38">
        <v>45284</v>
      </c>
    </row>
    <row r="204" spans="1:15" s="2" customFormat="1" ht="83.25" customHeight="1" x14ac:dyDescent="0.25">
      <c r="A204" s="61">
        <v>201</v>
      </c>
      <c r="B204" s="22" t="s">
        <v>1810</v>
      </c>
      <c r="C204" s="61" t="s">
        <v>879</v>
      </c>
      <c r="D204" s="55"/>
      <c r="E204" s="36" t="s">
        <v>1051</v>
      </c>
      <c r="F204" s="35" t="s">
        <v>1052</v>
      </c>
      <c r="G204" s="33" t="s">
        <v>1811</v>
      </c>
      <c r="H204" s="119">
        <v>12900000</v>
      </c>
      <c r="I204" s="119"/>
      <c r="J204" s="119">
        <f t="shared" si="9"/>
        <v>12900000</v>
      </c>
      <c r="K204" s="55" t="s">
        <v>810</v>
      </c>
      <c r="L204" s="95">
        <v>45240</v>
      </c>
      <c r="M204" s="95">
        <v>45240</v>
      </c>
      <c r="N204" s="114">
        <v>45269</v>
      </c>
      <c r="O204" s="18"/>
    </row>
    <row r="205" spans="1:15" s="60" customFormat="1" ht="117.75" customHeight="1" x14ac:dyDescent="0.25">
      <c r="A205" s="61">
        <v>202</v>
      </c>
      <c r="B205" s="22" t="s">
        <v>1812</v>
      </c>
      <c r="C205" s="22" t="s">
        <v>911</v>
      </c>
      <c r="D205" s="22"/>
      <c r="E205" s="36" t="s">
        <v>1763</v>
      </c>
      <c r="F205" s="36">
        <v>1065881515</v>
      </c>
      <c r="G205" s="23" t="s">
        <v>1764</v>
      </c>
      <c r="H205" s="108">
        <v>23000000</v>
      </c>
      <c r="I205" s="93"/>
      <c r="J205" s="108">
        <f t="shared" si="9"/>
        <v>23000000</v>
      </c>
      <c r="K205" s="61" t="s">
        <v>1813</v>
      </c>
      <c r="L205" s="79">
        <v>45247</v>
      </c>
      <c r="M205" s="79">
        <v>45247</v>
      </c>
      <c r="N205" s="42">
        <v>45286</v>
      </c>
    </row>
    <row r="206" spans="1:15" ht="63" x14ac:dyDescent="0.25">
      <c r="A206" s="61">
        <v>203</v>
      </c>
      <c r="B206" s="22" t="s">
        <v>1814</v>
      </c>
      <c r="C206" s="61" t="s">
        <v>911</v>
      </c>
      <c r="D206" s="22" t="s">
        <v>1651</v>
      </c>
      <c r="E206" s="22" t="s">
        <v>511</v>
      </c>
      <c r="F206" s="22" t="s">
        <v>512</v>
      </c>
      <c r="G206" s="23" t="s">
        <v>930</v>
      </c>
      <c r="H206" s="93">
        <v>23000000</v>
      </c>
      <c r="I206" s="94">
        <v>11500000</v>
      </c>
      <c r="J206" s="86">
        <f t="shared" si="9"/>
        <v>34500000</v>
      </c>
      <c r="K206" s="68" t="s">
        <v>810</v>
      </c>
      <c r="L206" s="71">
        <v>45250</v>
      </c>
      <c r="M206" s="71">
        <v>45250</v>
      </c>
      <c r="N206" s="56">
        <v>45279</v>
      </c>
    </row>
    <row r="207" spans="1:15" ht="63" x14ac:dyDescent="0.25">
      <c r="A207" s="61">
        <v>204</v>
      </c>
      <c r="B207" s="22" t="s">
        <v>1815</v>
      </c>
      <c r="C207" s="61" t="s">
        <v>911</v>
      </c>
      <c r="D207" s="22" t="s">
        <v>1651</v>
      </c>
      <c r="E207" s="22" t="s">
        <v>511</v>
      </c>
      <c r="F207" s="22" t="s">
        <v>512</v>
      </c>
      <c r="G207" s="23" t="s">
        <v>1445</v>
      </c>
      <c r="H207" s="93">
        <v>23000000</v>
      </c>
      <c r="I207" s="94">
        <v>11500000</v>
      </c>
      <c r="J207" s="86">
        <f t="shared" si="9"/>
        <v>34500000</v>
      </c>
      <c r="K207" s="68" t="s">
        <v>810</v>
      </c>
      <c r="L207" s="71">
        <v>45250</v>
      </c>
      <c r="M207" s="71">
        <v>45250</v>
      </c>
      <c r="N207" s="56">
        <v>45279</v>
      </c>
    </row>
    <row r="208" spans="1:15" s="2" customFormat="1" ht="100.5" customHeight="1" x14ac:dyDescent="0.25">
      <c r="A208" s="61">
        <v>205</v>
      </c>
      <c r="B208" s="22" t="s">
        <v>1816</v>
      </c>
      <c r="C208" s="35" t="s">
        <v>892</v>
      </c>
      <c r="D208" s="22"/>
      <c r="E208" s="22" t="s">
        <v>595</v>
      </c>
      <c r="F208" s="22" t="s">
        <v>649</v>
      </c>
      <c r="G208" s="23" t="s">
        <v>650</v>
      </c>
      <c r="H208" s="93">
        <v>19017208</v>
      </c>
      <c r="I208" s="100"/>
      <c r="J208" s="93">
        <f t="shared" si="9"/>
        <v>19017208</v>
      </c>
      <c r="K208" s="61" t="s">
        <v>361</v>
      </c>
      <c r="L208" s="95">
        <v>45259</v>
      </c>
      <c r="M208" s="95">
        <v>45259</v>
      </c>
      <c r="N208" s="95">
        <v>45268</v>
      </c>
    </row>
    <row r="209" spans="1:14" ht="50.25" customHeight="1" x14ac:dyDescent="0.25">
      <c r="A209" s="61">
        <v>206</v>
      </c>
      <c r="B209" s="22" t="s">
        <v>1817</v>
      </c>
      <c r="C209" s="61" t="s">
        <v>892</v>
      </c>
      <c r="D209" s="52"/>
      <c r="E209" s="36" t="s">
        <v>1355</v>
      </c>
      <c r="F209" s="36">
        <v>1065900385</v>
      </c>
      <c r="G209" s="90" t="s">
        <v>1356</v>
      </c>
      <c r="H209" s="119">
        <v>22919000</v>
      </c>
      <c r="I209" s="105"/>
      <c r="J209" s="93">
        <f t="shared" si="9"/>
        <v>22919000</v>
      </c>
      <c r="K209" s="61" t="s">
        <v>810</v>
      </c>
      <c r="L209" s="115">
        <v>45261</v>
      </c>
      <c r="M209" s="115">
        <v>45261</v>
      </c>
      <c r="N209" s="116">
        <v>45290</v>
      </c>
    </row>
    <row r="210" spans="1:14" ht="58.5" customHeight="1" x14ac:dyDescent="0.25">
      <c r="A210" s="61">
        <v>207</v>
      </c>
      <c r="B210" s="22" t="s">
        <v>1818</v>
      </c>
      <c r="C210" s="22" t="s">
        <v>911</v>
      </c>
      <c r="D210" s="22"/>
      <c r="E210" s="36" t="s">
        <v>515</v>
      </c>
      <c r="F210" s="35" t="s">
        <v>19</v>
      </c>
      <c r="G210" s="90" t="s">
        <v>1626</v>
      </c>
      <c r="H210" s="93">
        <v>23000000</v>
      </c>
      <c r="I210" s="93"/>
      <c r="J210" s="93">
        <f>+H210+I210</f>
        <v>23000000</v>
      </c>
      <c r="K210" s="55" t="s">
        <v>361</v>
      </c>
      <c r="L210" s="79">
        <v>45261</v>
      </c>
      <c r="M210" s="79">
        <v>45267</v>
      </c>
      <c r="N210" s="42">
        <v>45277</v>
      </c>
    </row>
    <row r="211" spans="1:14" ht="66" customHeight="1" x14ac:dyDescent="0.25">
      <c r="A211" s="61">
        <v>208</v>
      </c>
      <c r="B211" s="22" t="s">
        <v>1819</v>
      </c>
      <c r="C211" s="54" t="s">
        <v>911</v>
      </c>
      <c r="D211" s="22"/>
      <c r="E211" s="36" t="s">
        <v>518</v>
      </c>
      <c r="F211" s="35" t="s">
        <v>23</v>
      </c>
      <c r="G211" s="90" t="s">
        <v>1580</v>
      </c>
      <c r="H211" s="93">
        <v>23000000</v>
      </c>
      <c r="I211" s="93"/>
      <c r="J211" s="100">
        <f>+H211+I211</f>
        <v>23000000</v>
      </c>
      <c r="K211" s="55" t="s">
        <v>361</v>
      </c>
      <c r="L211" s="79">
        <v>45261</v>
      </c>
      <c r="M211" s="79">
        <v>45267</v>
      </c>
      <c r="N211" s="42">
        <v>45277</v>
      </c>
    </row>
    <row r="212" spans="1:14" ht="58.5" customHeight="1" x14ac:dyDescent="0.25">
      <c r="A212" s="61">
        <v>209</v>
      </c>
      <c r="B212" s="22" t="s">
        <v>1820</v>
      </c>
      <c r="C212" s="54" t="s">
        <v>911</v>
      </c>
      <c r="D212" s="22"/>
      <c r="E212" s="36" t="s">
        <v>518</v>
      </c>
      <c r="F212" s="35" t="s">
        <v>23</v>
      </c>
      <c r="G212" s="90" t="s">
        <v>1073</v>
      </c>
      <c r="H212" s="93">
        <v>12000000</v>
      </c>
      <c r="I212" s="93"/>
      <c r="J212" s="100">
        <f t="shared" ref="J212" si="10">+H212+I212</f>
        <v>12000000</v>
      </c>
      <c r="K212" s="55" t="s">
        <v>361</v>
      </c>
      <c r="L212" s="79">
        <v>45262</v>
      </c>
      <c r="M212" s="79">
        <v>45267</v>
      </c>
      <c r="N212" s="42">
        <v>45277</v>
      </c>
    </row>
    <row r="213" spans="1:14" s="2" customFormat="1" ht="100.5" customHeight="1" x14ac:dyDescent="0.25">
      <c r="A213" s="61">
        <v>210</v>
      </c>
      <c r="B213" s="22" t="s">
        <v>1821</v>
      </c>
      <c r="C213" s="35" t="s">
        <v>892</v>
      </c>
      <c r="D213" s="22"/>
      <c r="E213" s="22" t="s">
        <v>595</v>
      </c>
      <c r="F213" s="22" t="s">
        <v>649</v>
      </c>
      <c r="G213" s="23" t="s">
        <v>650</v>
      </c>
      <c r="H213" s="93">
        <v>22820650</v>
      </c>
      <c r="I213" s="100"/>
      <c r="J213" s="93">
        <f>+H213+I213</f>
        <v>22820650</v>
      </c>
      <c r="K213" s="61" t="s">
        <v>1380</v>
      </c>
      <c r="L213" s="95">
        <v>45267</v>
      </c>
      <c r="M213" s="95">
        <v>45269</v>
      </c>
      <c r="N213" s="95">
        <v>45280</v>
      </c>
    </row>
    <row r="214" spans="1:14" s="18" customFormat="1" ht="63.75" customHeight="1" x14ac:dyDescent="0.25">
      <c r="A214" s="61">
        <v>211</v>
      </c>
      <c r="B214" s="22" t="s">
        <v>1822</v>
      </c>
      <c r="C214" s="61" t="s">
        <v>911</v>
      </c>
      <c r="D214" s="22"/>
      <c r="E214" s="36" t="s">
        <v>1515</v>
      </c>
      <c r="F214" s="35">
        <v>18925102</v>
      </c>
      <c r="G214" s="90" t="s">
        <v>1516</v>
      </c>
      <c r="H214" s="100">
        <v>23000000</v>
      </c>
      <c r="I214" s="108"/>
      <c r="J214" s="108">
        <f t="shared" ref="J214:J215" si="11">+H214+I214</f>
        <v>23000000</v>
      </c>
      <c r="K214" s="61" t="s">
        <v>95</v>
      </c>
      <c r="L214" s="79">
        <v>45271</v>
      </c>
      <c r="M214" s="79">
        <v>45271</v>
      </c>
      <c r="N214" s="38">
        <v>45285</v>
      </c>
    </row>
    <row r="215" spans="1:14" ht="157.5" x14ac:dyDescent="0.25">
      <c r="A215" s="61">
        <v>212</v>
      </c>
      <c r="B215" s="22" t="s">
        <v>1823</v>
      </c>
      <c r="C215" s="22" t="s">
        <v>892</v>
      </c>
      <c r="D215" s="22"/>
      <c r="E215" s="22" t="s">
        <v>636</v>
      </c>
      <c r="F215" s="22" t="s">
        <v>637</v>
      </c>
      <c r="G215" s="23" t="s">
        <v>917</v>
      </c>
      <c r="H215" s="86">
        <v>6056897</v>
      </c>
      <c r="I215" s="86"/>
      <c r="J215" s="86">
        <f t="shared" si="11"/>
        <v>6056897</v>
      </c>
      <c r="K215" s="68" t="s">
        <v>1372</v>
      </c>
      <c r="L215" s="71">
        <v>45271</v>
      </c>
      <c r="M215" s="71">
        <v>45271</v>
      </c>
      <c r="N215" s="87">
        <v>45290</v>
      </c>
    </row>
    <row r="216" spans="1:14" ht="63" x14ac:dyDescent="0.25">
      <c r="A216" s="61">
        <v>213</v>
      </c>
      <c r="B216" s="22" t="s">
        <v>1824</v>
      </c>
      <c r="C216" s="61" t="s">
        <v>911</v>
      </c>
      <c r="D216" s="22"/>
      <c r="E216" s="22" t="s">
        <v>996</v>
      </c>
      <c r="F216" s="22">
        <v>49659420</v>
      </c>
      <c r="G216" s="23" t="s">
        <v>1443</v>
      </c>
      <c r="H216" s="93">
        <v>23000000</v>
      </c>
      <c r="I216" s="94"/>
      <c r="J216" s="86">
        <f>+H216+I216</f>
        <v>23000000</v>
      </c>
      <c r="K216" s="68" t="s">
        <v>95</v>
      </c>
      <c r="L216" s="71">
        <v>45271</v>
      </c>
      <c r="M216" s="71">
        <v>45271</v>
      </c>
      <c r="N216" s="56">
        <v>45285</v>
      </c>
    </row>
    <row r="217" spans="1:14" ht="63" x14ac:dyDescent="0.25">
      <c r="A217" s="61">
        <v>214</v>
      </c>
      <c r="B217" s="22" t="s">
        <v>1825</v>
      </c>
      <c r="C217" s="61" t="s">
        <v>911</v>
      </c>
      <c r="D217" s="22"/>
      <c r="E217" s="22" t="s">
        <v>996</v>
      </c>
      <c r="F217" s="22">
        <v>49659420</v>
      </c>
      <c r="G217" s="23" t="s">
        <v>1439</v>
      </c>
      <c r="H217" s="89">
        <v>23000000</v>
      </c>
      <c r="I217" s="94"/>
      <c r="J217" s="86">
        <f t="shared" ref="J217:J228" si="12">+H217+I217</f>
        <v>23000000</v>
      </c>
      <c r="K217" s="68" t="s">
        <v>1372</v>
      </c>
      <c r="L217" s="71">
        <v>45271</v>
      </c>
      <c r="M217" s="71">
        <v>45271</v>
      </c>
      <c r="N217" s="56">
        <v>45290</v>
      </c>
    </row>
    <row r="218" spans="1:14" ht="63" x14ac:dyDescent="0.25">
      <c r="A218" s="61">
        <v>215</v>
      </c>
      <c r="B218" s="22" t="s">
        <v>1826</v>
      </c>
      <c r="C218" s="61" t="s">
        <v>892</v>
      </c>
      <c r="D218" s="59"/>
      <c r="E218" s="22" t="s">
        <v>1044</v>
      </c>
      <c r="F218" s="26" t="s">
        <v>1045</v>
      </c>
      <c r="G218" s="23" t="s">
        <v>1564</v>
      </c>
      <c r="H218" s="100">
        <v>23000000</v>
      </c>
      <c r="I218" s="109"/>
      <c r="J218" s="108">
        <f t="shared" si="12"/>
        <v>23000000</v>
      </c>
      <c r="K218" s="61" t="s">
        <v>1372</v>
      </c>
      <c r="L218" s="71">
        <v>45271</v>
      </c>
      <c r="M218" s="79">
        <v>45271</v>
      </c>
      <c r="N218" s="38">
        <v>45290</v>
      </c>
    </row>
    <row r="219" spans="1:14" ht="68.25" customHeight="1" x14ac:dyDescent="0.25">
      <c r="A219" s="61">
        <v>216</v>
      </c>
      <c r="B219" s="22" t="s">
        <v>1827</v>
      </c>
      <c r="C219" s="61" t="s">
        <v>879</v>
      </c>
      <c r="D219" s="52"/>
      <c r="E219" s="36" t="s">
        <v>1828</v>
      </c>
      <c r="F219" s="36" t="s">
        <v>1829</v>
      </c>
      <c r="G219" s="90" t="s">
        <v>1830</v>
      </c>
      <c r="H219" s="93">
        <v>4483100</v>
      </c>
      <c r="I219" s="93"/>
      <c r="J219" s="93">
        <f t="shared" si="12"/>
        <v>4483100</v>
      </c>
      <c r="K219" s="68" t="s">
        <v>1372</v>
      </c>
      <c r="L219" s="71">
        <v>45271</v>
      </c>
      <c r="M219" s="55" t="s">
        <v>1831</v>
      </c>
      <c r="N219" s="114">
        <v>45290</v>
      </c>
    </row>
    <row r="220" spans="1:14" ht="57.75" customHeight="1" x14ac:dyDescent="0.25">
      <c r="A220" s="61">
        <v>217</v>
      </c>
      <c r="B220" s="22" t="s">
        <v>1832</v>
      </c>
      <c r="C220" s="61" t="s">
        <v>963</v>
      </c>
      <c r="D220" s="52"/>
      <c r="E220" s="36" t="s">
        <v>1424</v>
      </c>
      <c r="F220" s="36">
        <v>49667859</v>
      </c>
      <c r="G220" s="23" t="s">
        <v>1833</v>
      </c>
      <c r="H220" s="93">
        <v>11123197</v>
      </c>
      <c r="I220" s="93"/>
      <c r="J220" s="93">
        <f t="shared" si="12"/>
        <v>11123197</v>
      </c>
      <c r="K220" s="55" t="s">
        <v>361</v>
      </c>
      <c r="L220" s="95">
        <v>45271</v>
      </c>
      <c r="M220" s="95">
        <v>45271</v>
      </c>
      <c r="N220" s="114">
        <v>45280</v>
      </c>
    </row>
    <row r="221" spans="1:14" ht="63" customHeight="1" x14ac:dyDescent="0.25">
      <c r="A221" s="61">
        <v>218</v>
      </c>
      <c r="B221" s="22" t="s">
        <v>1834</v>
      </c>
      <c r="C221" s="61" t="s">
        <v>892</v>
      </c>
      <c r="D221" s="52"/>
      <c r="E221" s="36" t="s">
        <v>1835</v>
      </c>
      <c r="F221" s="36" t="s">
        <v>1388</v>
      </c>
      <c r="G221" s="90" t="s">
        <v>1836</v>
      </c>
      <c r="H221" s="120">
        <v>4400000</v>
      </c>
      <c r="I221" s="120"/>
      <c r="J221" s="93">
        <f t="shared" si="12"/>
        <v>4400000</v>
      </c>
      <c r="K221" s="121" t="s">
        <v>95</v>
      </c>
      <c r="L221" s="122">
        <v>45271</v>
      </c>
      <c r="M221" s="95">
        <v>45271</v>
      </c>
      <c r="N221" s="114">
        <v>45285</v>
      </c>
    </row>
    <row r="222" spans="1:14" ht="65.25" customHeight="1" x14ac:dyDescent="0.25">
      <c r="A222" s="61">
        <v>219</v>
      </c>
      <c r="B222" s="22" t="s">
        <v>1837</v>
      </c>
      <c r="C222" s="55" t="s">
        <v>879</v>
      </c>
      <c r="D222" s="52"/>
      <c r="E222" s="36" t="s">
        <v>1051</v>
      </c>
      <c r="F222" s="35" t="s">
        <v>1052</v>
      </c>
      <c r="G222" s="90" t="s">
        <v>1838</v>
      </c>
      <c r="H222" s="93">
        <v>19300000</v>
      </c>
      <c r="I222" s="105"/>
      <c r="J222" s="93">
        <f t="shared" si="12"/>
        <v>19300000</v>
      </c>
      <c r="K222" s="55" t="s">
        <v>95</v>
      </c>
      <c r="L222" s="95">
        <v>45271</v>
      </c>
      <c r="M222" s="95">
        <v>45271</v>
      </c>
      <c r="N222" s="116">
        <v>45286</v>
      </c>
    </row>
    <row r="223" spans="1:14" ht="67.5" customHeight="1" x14ac:dyDescent="0.25">
      <c r="A223" s="61">
        <v>220</v>
      </c>
      <c r="B223" s="22" t="s">
        <v>1839</v>
      </c>
      <c r="C223" s="61" t="s">
        <v>892</v>
      </c>
      <c r="D223" s="52"/>
      <c r="E223" s="22" t="s">
        <v>983</v>
      </c>
      <c r="F223" s="22" t="s">
        <v>632</v>
      </c>
      <c r="G223" s="90" t="s">
        <v>1840</v>
      </c>
      <c r="H223" s="93">
        <v>8000000</v>
      </c>
      <c r="I223" s="93"/>
      <c r="J223" s="93">
        <f t="shared" si="12"/>
        <v>8000000</v>
      </c>
      <c r="K223" s="55" t="s">
        <v>95</v>
      </c>
      <c r="L223" s="95">
        <v>45273</v>
      </c>
      <c r="M223" s="95">
        <v>45273</v>
      </c>
      <c r="N223" s="114">
        <v>45288</v>
      </c>
    </row>
    <row r="224" spans="1:14" ht="61.5" customHeight="1" x14ac:dyDescent="0.25">
      <c r="A224" s="61">
        <v>221</v>
      </c>
      <c r="B224" s="22" t="s">
        <v>1841</v>
      </c>
      <c r="C224" s="61" t="s">
        <v>911</v>
      </c>
      <c r="D224" s="52"/>
      <c r="E224" s="36" t="s">
        <v>515</v>
      </c>
      <c r="F224" s="35" t="s">
        <v>19</v>
      </c>
      <c r="G224" s="90" t="s">
        <v>974</v>
      </c>
      <c r="H224" s="93">
        <v>130500000</v>
      </c>
      <c r="I224" s="93"/>
      <c r="J224" s="93">
        <f t="shared" si="12"/>
        <v>130500000</v>
      </c>
      <c r="K224" s="55" t="s">
        <v>95</v>
      </c>
      <c r="L224" s="95">
        <v>45273</v>
      </c>
      <c r="M224" s="95">
        <v>45278</v>
      </c>
      <c r="N224" s="114">
        <v>45290</v>
      </c>
    </row>
    <row r="225" spans="1:14" ht="66" customHeight="1" x14ac:dyDescent="0.25">
      <c r="A225" s="61">
        <v>222</v>
      </c>
      <c r="B225" s="22" t="s">
        <v>1842</v>
      </c>
      <c r="C225" s="61" t="s">
        <v>911</v>
      </c>
      <c r="D225" s="52"/>
      <c r="E225" s="36" t="s">
        <v>518</v>
      </c>
      <c r="F225" s="35" t="s">
        <v>23</v>
      </c>
      <c r="G225" s="90" t="s">
        <v>1843</v>
      </c>
      <c r="H225" s="93">
        <v>80000000</v>
      </c>
      <c r="I225" s="93"/>
      <c r="J225" s="93">
        <f t="shared" si="12"/>
        <v>80000000</v>
      </c>
      <c r="K225" s="55" t="s">
        <v>95</v>
      </c>
      <c r="L225" s="95">
        <v>45273</v>
      </c>
      <c r="M225" s="95">
        <v>45278</v>
      </c>
      <c r="N225" s="114">
        <v>45290</v>
      </c>
    </row>
    <row r="226" spans="1:14" ht="51.75" customHeight="1" x14ac:dyDescent="0.25">
      <c r="A226" s="61">
        <v>223</v>
      </c>
      <c r="B226" s="22" t="s">
        <v>1844</v>
      </c>
      <c r="C226" s="61" t="s">
        <v>879</v>
      </c>
      <c r="D226" s="55"/>
      <c r="E226" s="36" t="s">
        <v>1845</v>
      </c>
      <c r="F226" s="35">
        <v>1091658737</v>
      </c>
      <c r="G226" s="90" t="s">
        <v>1846</v>
      </c>
      <c r="H226" s="93">
        <v>3480000</v>
      </c>
      <c r="I226" s="93"/>
      <c r="J226" s="93">
        <f t="shared" si="12"/>
        <v>3480000</v>
      </c>
      <c r="K226" s="61" t="s">
        <v>1034</v>
      </c>
      <c r="L226" s="95">
        <v>45273</v>
      </c>
      <c r="M226" s="95">
        <v>45273</v>
      </c>
      <c r="N226" s="114">
        <v>45290</v>
      </c>
    </row>
    <row r="227" spans="1:14" ht="60" customHeight="1" x14ac:dyDescent="0.25">
      <c r="A227" s="61">
        <v>224</v>
      </c>
      <c r="B227" s="22" t="s">
        <v>1847</v>
      </c>
      <c r="C227" s="61" t="s">
        <v>879</v>
      </c>
      <c r="D227" s="52"/>
      <c r="E227" s="36" t="s">
        <v>725</v>
      </c>
      <c r="F227" s="36">
        <v>28816676</v>
      </c>
      <c r="G227" s="90" t="s">
        <v>1121</v>
      </c>
      <c r="H227" s="93">
        <v>6126000</v>
      </c>
      <c r="I227" s="93"/>
      <c r="J227" s="93">
        <f t="shared" si="12"/>
        <v>6126000</v>
      </c>
      <c r="K227" s="61" t="s">
        <v>95</v>
      </c>
      <c r="L227" s="95">
        <v>45273</v>
      </c>
      <c r="M227" s="115">
        <v>45273</v>
      </c>
      <c r="N227" s="116">
        <v>45288</v>
      </c>
    </row>
    <row r="228" spans="1:14" ht="93" customHeight="1" x14ac:dyDescent="0.25">
      <c r="A228" s="61">
        <v>225</v>
      </c>
      <c r="B228" s="22" t="s">
        <v>1848</v>
      </c>
      <c r="C228" s="61" t="s">
        <v>963</v>
      </c>
      <c r="D228" s="52"/>
      <c r="E228" s="36" t="s">
        <v>1424</v>
      </c>
      <c r="F228" s="36">
        <v>49667859</v>
      </c>
      <c r="G228" s="23" t="s">
        <v>1849</v>
      </c>
      <c r="H228" s="93">
        <v>14124324</v>
      </c>
      <c r="I228" s="93"/>
      <c r="J228" s="93">
        <f t="shared" si="12"/>
        <v>14124324</v>
      </c>
      <c r="K228" s="55" t="s">
        <v>361</v>
      </c>
      <c r="L228" s="95">
        <v>45279</v>
      </c>
      <c r="M228" s="95">
        <v>45279</v>
      </c>
      <c r="N228" s="114">
        <v>45288</v>
      </c>
    </row>
    <row r="229" spans="1:14" s="2" customFormat="1" ht="100.5" customHeight="1" x14ac:dyDescent="0.25">
      <c r="A229" s="61">
        <v>226</v>
      </c>
      <c r="B229" s="22" t="s">
        <v>1850</v>
      </c>
      <c r="C229" s="35" t="s">
        <v>892</v>
      </c>
      <c r="D229" s="22"/>
      <c r="E229" s="22" t="s">
        <v>595</v>
      </c>
      <c r="F229" s="22" t="s">
        <v>649</v>
      </c>
      <c r="G229" s="23" t="s">
        <v>650</v>
      </c>
      <c r="H229" s="93">
        <v>19017208</v>
      </c>
      <c r="I229" s="100"/>
      <c r="J229" s="93">
        <f>+H229+I229</f>
        <v>19017208</v>
      </c>
      <c r="K229" s="61" t="s">
        <v>361</v>
      </c>
      <c r="L229" s="95">
        <v>45281</v>
      </c>
      <c r="M229" s="95">
        <v>45281</v>
      </c>
      <c r="N229" s="95">
        <v>45290</v>
      </c>
    </row>
    <row r="230" spans="1:14" ht="76.5" customHeight="1" x14ac:dyDescent="0.25">
      <c r="A230" s="61">
        <v>227</v>
      </c>
      <c r="B230" s="22" t="s">
        <v>1851</v>
      </c>
      <c r="C230" s="61" t="s">
        <v>963</v>
      </c>
      <c r="D230" s="52"/>
      <c r="E230" s="36" t="s">
        <v>1424</v>
      </c>
      <c r="F230" s="36">
        <v>49667859</v>
      </c>
      <c r="G230" s="90" t="s">
        <v>1852</v>
      </c>
      <c r="H230" s="105">
        <v>20061234</v>
      </c>
      <c r="I230" s="105"/>
      <c r="J230" s="105">
        <f>+H230+I230</f>
        <v>20061234</v>
      </c>
      <c r="K230" s="61" t="s">
        <v>361</v>
      </c>
      <c r="L230" s="115">
        <v>45281</v>
      </c>
      <c r="M230" s="115">
        <v>45281</v>
      </c>
      <c r="N230" s="116">
        <v>45290</v>
      </c>
    </row>
    <row r="231" spans="1:14" ht="63" x14ac:dyDescent="0.25">
      <c r="A231" s="61">
        <v>228</v>
      </c>
      <c r="B231" s="22" t="s">
        <v>1853</v>
      </c>
      <c r="C231" s="61" t="s">
        <v>921</v>
      </c>
      <c r="D231" s="52"/>
      <c r="E231" s="22" t="s">
        <v>469</v>
      </c>
      <c r="F231" s="26" t="s">
        <v>470</v>
      </c>
      <c r="G231" s="33" t="s">
        <v>1403</v>
      </c>
      <c r="H231" s="105">
        <v>174825738</v>
      </c>
      <c r="I231" s="105"/>
      <c r="J231" s="105">
        <f>+H231+I231</f>
        <v>174825738</v>
      </c>
      <c r="K231" s="61" t="s">
        <v>1335</v>
      </c>
      <c r="L231" s="115">
        <v>45282</v>
      </c>
      <c r="M231" s="115">
        <v>45283</v>
      </c>
      <c r="N231" s="116">
        <v>45290</v>
      </c>
    </row>
    <row r="232" spans="1:14" ht="52.5" customHeight="1" x14ac:dyDescent="0.25">
      <c r="A232" s="61">
        <v>229</v>
      </c>
      <c r="B232" s="22" t="s">
        <v>1854</v>
      </c>
      <c r="C232" s="61" t="s">
        <v>892</v>
      </c>
      <c r="D232" s="52"/>
      <c r="E232" s="36" t="s">
        <v>1855</v>
      </c>
      <c r="F232" s="36" t="s">
        <v>1856</v>
      </c>
      <c r="G232" s="90" t="s">
        <v>1857</v>
      </c>
      <c r="H232" s="105">
        <v>22999130</v>
      </c>
      <c r="I232" s="105"/>
      <c r="J232" s="105">
        <f>+H232+I232</f>
        <v>22999130</v>
      </c>
      <c r="K232" s="61" t="s">
        <v>172</v>
      </c>
      <c r="L232" s="115">
        <v>45282</v>
      </c>
      <c r="M232" s="115">
        <v>45282</v>
      </c>
      <c r="N232" s="116">
        <v>45290</v>
      </c>
    </row>
    <row r="236" spans="1:14" x14ac:dyDescent="0.25">
      <c r="H236"/>
    </row>
  </sheetData>
  <autoFilter ref="A3:N232"/>
  <mergeCells count="1">
    <mergeCell ref="A1:N1"/>
  </mergeCells>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0"/>
  <sheetViews>
    <sheetView tabSelected="1" zoomScale="70" zoomScaleNormal="70" workbookViewId="0">
      <selection activeCell="N5" sqref="N5"/>
    </sheetView>
  </sheetViews>
  <sheetFormatPr baseColWidth="10" defaultRowHeight="15" x14ac:dyDescent="0.25"/>
  <cols>
    <col min="1" max="1" width="4.42578125" customWidth="1"/>
    <col min="4" max="4" width="18.140625" customWidth="1"/>
    <col min="5" max="5" width="28" customWidth="1"/>
    <col min="6" max="6" width="16.85546875" customWidth="1"/>
    <col min="7" max="7" width="53.140625" customWidth="1"/>
    <col min="8" max="8" width="20.5703125" customWidth="1"/>
    <col min="9" max="9" width="18.28515625" bestFit="1" customWidth="1"/>
    <col min="10" max="10" width="21.140625" customWidth="1"/>
    <col min="12" max="13" width="12.85546875" bestFit="1" customWidth="1"/>
    <col min="14" max="14" width="14.28515625" customWidth="1"/>
    <col min="16" max="16" width="14.85546875" bestFit="1" customWidth="1"/>
  </cols>
  <sheetData>
    <row r="1" spans="1:18" ht="37.5" customHeight="1" x14ac:dyDescent="0.5">
      <c r="A1" s="161" t="s">
        <v>1858</v>
      </c>
      <c r="B1" s="161"/>
      <c r="C1" s="161"/>
      <c r="D1" s="161"/>
      <c r="E1" s="161"/>
      <c r="F1" s="161"/>
      <c r="G1" s="161"/>
      <c r="H1" s="161"/>
      <c r="I1" s="161"/>
      <c r="J1" s="161"/>
      <c r="K1" s="161"/>
      <c r="L1" s="161"/>
      <c r="M1" s="161"/>
      <c r="N1" s="161"/>
    </row>
    <row r="2" spans="1:18" ht="16.5" thickBot="1" x14ac:dyDescent="0.3">
      <c r="A2" s="1"/>
      <c r="B2" s="1"/>
      <c r="C2" s="1"/>
      <c r="D2" s="4"/>
      <c r="E2" s="80"/>
      <c r="F2" s="80"/>
      <c r="G2" s="5"/>
      <c r="H2" s="81"/>
      <c r="I2" s="81"/>
      <c r="J2" s="81"/>
      <c r="K2" s="1"/>
      <c r="L2" s="1"/>
      <c r="M2" s="1"/>
      <c r="N2" s="82"/>
    </row>
    <row r="3" spans="1:18" ht="44.25" customHeight="1" x14ac:dyDescent="0.25">
      <c r="A3" s="83" t="s">
        <v>1</v>
      </c>
      <c r="B3" s="50" t="s">
        <v>2</v>
      </c>
      <c r="C3" s="50" t="s">
        <v>877</v>
      </c>
      <c r="D3" s="50" t="s">
        <v>3</v>
      </c>
      <c r="E3" s="50" t="s">
        <v>4</v>
      </c>
      <c r="F3" s="50" t="s">
        <v>5</v>
      </c>
      <c r="G3" s="50" t="s">
        <v>6</v>
      </c>
      <c r="H3" s="84" t="s">
        <v>7</v>
      </c>
      <c r="I3" s="84" t="s">
        <v>459</v>
      </c>
      <c r="J3" s="84" t="s">
        <v>460</v>
      </c>
      <c r="K3" s="50" t="s">
        <v>8</v>
      </c>
      <c r="L3" s="50" t="s">
        <v>9</v>
      </c>
      <c r="M3" s="50" t="s">
        <v>10</v>
      </c>
      <c r="N3" s="85" t="s">
        <v>11</v>
      </c>
    </row>
    <row r="4" spans="1:18" ht="81" customHeight="1" x14ac:dyDescent="0.25">
      <c r="A4" s="72">
        <v>1</v>
      </c>
      <c r="B4" s="68" t="s">
        <v>1859</v>
      </c>
      <c r="C4" s="68" t="s">
        <v>879</v>
      </c>
      <c r="D4" s="22"/>
      <c r="E4" s="22" t="s">
        <v>1860</v>
      </c>
      <c r="F4" s="26">
        <v>22460705</v>
      </c>
      <c r="G4" s="23" t="s">
        <v>881</v>
      </c>
      <c r="H4" s="86">
        <v>19066667</v>
      </c>
      <c r="I4" s="86"/>
      <c r="J4" s="86">
        <f>H4+I4</f>
        <v>19066667</v>
      </c>
      <c r="K4" s="68" t="s">
        <v>1292</v>
      </c>
      <c r="L4" s="71">
        <v>45295</v>
      </c>
      <c r="M4" s="71">
        <v>45295</v>
      </c>
      <c r="N4" s="87">
        <v>45381</v>
      </c>
      <c r="O4" s="53"/>
    </row>
    <row r="5" spans="1:18" s="18" customFormat="1" ht="77.25" customHeight="1" x14ac:dyDescent="0.25">
      <c r="A5" s="61">
        <v>2</v>
      </c>
      <c r="B5" s="22" t="s">
        <v>1861</v>
      </c>
      <c r="C5" s="28" t="s">
        <v>885</v>
      </c>
      <c r="D5" s="22"/>
      <c r="E5" s="36" t="s">
        <v>1547</v>
      </c>
      <c r="F5" s="35">
        <v>1065912583</v>
      </c>
      <c r="G5" s="33" t="s">
        <v>1400</v>
      </c>
      <c r="H5" s="100">
        <v>42960000</v>
      </c>
      <c r="I5" s="100"/>
      <c r="J5" s="89">
        <f>H5+I5</f>
        <v>42960000</v>
      </c>
      <c r="K5" s="22" t="s">
        <v>677</v>
      </c>
      <c r="L5" s="25">
        <v>45295</v>
      </c>
      <c r="M5" s="25">
        <v>45295</v>
      </c>
      <c r="N5" s="38">
        <v>45656</v>
      </c>
      <c r="O5" s="107"/>
    </row>
    <row r="6" spans="1:18" s="60" customFormat="1" ht="94.5" x14ac:dyDescent="0.25">
      <c r="A6" s="61">
        <v>3</v>
      </c>
      <c r="B6" s="22" t="s">
        <v>1862</v>
      </c>
      <c r="C6" s="22" t="s">
        <v>921</v>
      </c>
      <c r="D6" s="22" t="s">
        <v>1863</v>
      </c>
      <c r="E6" s="22" t="s">
        <v>469</v>
      </c>
      <c r="F6" s="26" t="s">
        <v>470</v>
      </c>
      <c r="G6" s="33" t="s">
        <v>1403</v>
      </c>
      <c r="H6" s="108">
        <v>1698744720</v>
      </c>
      <c r="I6" s="108">
        <v>849372360</v>
      </c>
      <c r="J6" s="89">
        <f>H6+I6</f>
        <v>2548117080</v>
      </c>
      <c r="K6" s="90" t="s">
        <v>1864</v>
      </c>
      <c r="L6" s="25">
        <v>45295</v>
      </c>
      <c r="M6" s="25">
        <v>45295</v>
      </c>
      <c r="N6" s="79">
        <v>45381</v>
      </c>
      <c r="Q6" s="18"/>
      <c r="R6" s="18"/>
    </row>
    <row r="7" spans="1:18" s="60" customFormat="1" ht="110.25" x14ac:dyDescent="0.25">
      <c r="A7" s="61">
        <v>4</v>
      </c>
      <c r="B7" s="22" t="s">
        <v>1865</v>
      </c>
      <c r="C7" s="28" t="s">
        <v>892</v>
      </c>
      <c r="D7" s="59"/>
      <c r="E7" s="22" t="s">
        <v>595</v>
      </c>
      <c r="F7" s="22" t="s">
        <v>649</v>
      </c>
      <c r="G7" s="23" t="s">
        <v>650</v>
      </c>
      <c r="H7" s="127">
        <v>135354670</v>
      </c>
      <c r="I7" s="40"/>
      <c r="J7" s="89">
        <f>H7+I7</f>
        <v>135354670</v>
      </c>
      <c r="K7" s="40" t="s">
        <v>182</v>
      </c>
      <c r="L7" s="25">
        <v>45295</v>
      </c>
      <c r="M7" s="25">
        <v>45295</v>
      </c>
      <c r="N7" s="128">
        <v>45354</v>
      </c>
    </row>
    <row r="8" spans="1:18" s="60" customFormat="1" ht="126.75" customHeight="1" x14ac:dyDescent="0.25">
      <c r="A8" s="61">
        <v>5</v>
      </c>
      <c r="B8" s="22" t="s">
        <v>1866</v>
      </c>
      <c r="C8" s="22" t="s">
        <v>892</v>
      </c>
      <c r="D8" s="22"/>
      <c r="E8" s="22" t="s">
        <v>636</v>
      </c>
      <c r="F8" s="22" t="s">
        <v>637</v>
      </c>
      <c r="G8" s="23" t="s">
        <v>1867</v>
      </c>
      <c r="H8" s="89">
        <v>20351172</v>
      </c>
      <c r="I8" s="89"/>
      <c r="J8" s="89">
        <f t="shared" ref="J8:J72" si="0">+H8+I8</f>
        <v>20351172</v>
      </c>
      <c r="K8" s="22" t="s">
        <v>1868</v>
      </c>
      <c r="L8" s="25">
        <v>45296</v>
      </c>
      <c r="M8" s="25">
        <v>45312</v>
      </c>
      <c r="N8" s="124">
        <v>45402</v>
      </c>
    </row>
    <row r="9" spans="1:18" s="60" customFormat="1" ht="66" customHeight="1" x14ac:dyDescent="0.25">
      <c r="A9" s="61">
        <v>6</v>
      </c>
      <c r="B9" s="22" t="s">
        <v>1869</v>
      </c>
      <c r="C9" s="61" t="s">
        <v>911</v>
      </c>
      <c r="D9" s="59"/>
      <c r="E9" s="36" t="s">
        <v>518</v>
      </c>
      <c r="F9" s="35" t="s">
        <v>23</v>
      </c>
      <c r="G9" s="90" t="s">
        <v>1843</v>
      </c>
      <c r="H9" s="100">
        <v>90000000</v>
      </c>
      <c r="I9" s="100"/>
      <c r="J9" s="100">
        <f t="shared" si="0"/>
        <v>90000000</v>
      </c>
      <c r="K9" s="61" t="s">
        <v>29</v>
      </c>
      <c r="L9" s="25">
        <v>45296</v>
      </c>
      <c r="M9" s="79">
        <v>45309</v>
      </c>
      <c r="N9" s="124">
        <v>45399</v>
      </c>
    </row>
    <row r="10" spans="1:18" s="60" customFormat="1" ht="84" customHeight="1" x14ac:dyDescent="0.25">
      <c r="A10" s="61">
        <v>7</v>
      </c>
      <c r="B10" s="22" t="s">
        <v>1870</v>
      </c>
      <c r="C10" s="22" t="s">
        <v>911</v>
      </c>
      <c r="D10" s="22"/>
      <c r="E10" s="22" t="s">
        <v>484</v>
      </c>
      <c r="F10" s="22" t="s">
        <v>485</v>
      </c>
      <c r="G10" s="23" t="s">
        <v>919</v>
      </c>
      <c r="H10" s="89">
        <v>105000000</v>
      </c>
      <c r="I10" s="89"/>
      <c r="J10" s="89">
        <f t="shared" si="0"/>
        <v>105000000</v>
      </c>
      <c r="K10" s="61" t="s">
        <v>29</v>
      </c>
      <c r="L10" s="25">
        <v>45296</v>
      </c>
      <c r="M10" s="25">
        <v>45314</v>
      </c>
      <c r="N10" s="124">
        <v>45404</v>
      </c>
    </row>
    <row r="11" spans="1:18" s="60" customFormat="1" ht="74.25" customHeight="1" x14ac:dyDescent="0.25">
      <c r="A11" s="61">
        <v>8</v>
      </c>
      <c r="B11" s="22" t="s">
        <v>1871</v>
      </c>
      <c r="C11" s="22" t="s">
        <v>885</v>
      </c>
      <c r="D11" s="22"/>
      <c r="E11" s="22" t="s">
        <v>398</v>
      </c>
      <c r="F11" s="26">
        <v>1065879433</v>
      </c>
      <c r="G11" s="33" t="s">
        <v>887</v>
      </c>
      <c r="H11" s="89">
        <v>9600000</v>
      </c>
      <c r="I11" s="89"/>
      <c r="J11" s="89">
        <f t="shared" si="0"/>
        <v>9600000</v>
      </c>
      <c r="K11" s="22" t="s">
        <v>41</v>
      </c>
      <c r="L11" s="25">
        <v>45296</v>
      </c>
      <c r="M11" s="25">
        <v>45296</v>
      </c>
      <c r="N11" s="124">
        <v>45416</v>
      </c>
    </row>
    <row r="12" spans="1:18" s="60" customFormat="1" ht="72.75" customHeight="1" x14ac:dyDescent="0.25">
      <c r="A12" s="61">
        <v>9</v>
      </c>
      <c r="B12" s="22" t="s">
        <v>1872</v>
      </c>
      <c r="C12" s="22" t="s">
        <v>879</v>
      </c>
      <c r="D12" s="22"/>
      <c r="E12" s="22" t="s">
        <v>1621</v>
      </c>
      <c r="F12" s="35">
        <v>1091677733</v>
      </c>
      <c r="G12" s="23" t="s">
        <v>1622</v>
      </c>
      <c r="H12" s="100">
        <v>32725000</v>
      </c>
      <c r="I12" s="100"/>
      <c r="J12" s="100">
        <f t="shared" si="0"/>
        <v>32725000</v>
      </c>
      <c r="K12" s="22" t="s">
        <v>1873</v>
      </c>
      <c r="L12" s="25">
        <v>45296</v>
      </c>
      <c r="M12" s="25">
        <v>45296</v>
      </c>
      <c r="N12" s="124">
        <v>45656</v>
      </c>
    </row>
    <row r="13" spans="1:18" s="60" customFormat="1" ht="51.75" customHeight="1" x14ac:dyDescent="0.25">
      <c r="A13" s="61">
        <v>10</v>
      </c>
      <c r="B13" s="22" t="s">
        <v>1874</v>
      </c>
      <c r="C13" s="22" t="s">
        <v>879</v>
      </c>
      <c r="D13" s="22"/>
      <c r="E13" s="22" t="s">
        <v>819</v>
      </c>
      <c r="F13" s="29">
        <v>1065914315</v>
      </c>
      <c r="G13" s="90" t="s">
        <v>1158</v>
      </c>
      <c r="H13" s="89">
        <v>13200000</v>
      </c>
      <c r="I13" s="89"/>
      <c r="J13" s="89">
        <f t="shared" si="0"/>
        <v>13200000</v>
      </c>
      <c r="K13" s="22" t="s">
        <v>41</v>
      </c>
      <c r="L13" s="25">
        <v>45296</v>
      </c>
      <c r="M13" s="25">
        <v>45296</v>
      </c>
      <c r="N13" s="124">
        <v>45416</v>
      </c>
      <c r="P13" s="129"/>
    </row>
    <row r="14" spans="1:18" s="60" customFormat="1" ht="72.75" customHeight="1" x14ac:dyDescent="0.25">
      <c r="A14" s="61">
        <v>11</v>
      </c>
      <c r="B14" s="22" t="s">
        <v>1875</v>
      </c>
      <c r="C14" s="61" t="s">
        <v>879</v>
      </c>
      <c r="D14" s="61"/>
      <c r="E14" s="22" t="s">
        <v>1471</v>
      </c>
      <c r="F14" s="35">
        <v>1062879069</v>
      </c>
      <c r="G14" s="23" t="s">
        <v>1602</v>
      </c>
      <c r="H14" s="100">
        <v>12000000</v>
      </c>
      <c r="I14" s="100"/>
      <c r="J14" s="100">
        <f t="shared" si="0"/>
        <v>12000000</v>
      </c>
      <c r="K14" s="22" t="s">
        <v>41</v>
      </c>
      <c r="L14" s="25">
        <v>45296</v>
      </c>
      <c r="M14" s="25">
        <v>45296</v>
      </c>
      <c r="N14" s="124">
        <v>45416</v>
      </c>
    </row>
    <row r="15" spans="1:18" s="60" customFormat="1" ht="94.5" x14ac:dyDescent="0.25">
      <c r="A15" s="61">
        <v>12</v>
      </c>
      <c r="B15" s="22" t="s">
        <v>1876</v>
      </c>
      <c r="C15" s="61" t="s">
        <v>879</v>
      </c>
      <c r="D15" s="59"/>
      <c r="E15" s="22" t="s">
        <v>308</v>
      </c>
      <c r="F15" s="26">
        <v>18919685</v>
      </c>
      <c r="G15" s="23" t="s">
        <v>898</v>
      </c>
      <c r="H15" s="108">
        <v>14400000</v>
      </c>
      <c r="I15" s="59"/>
      <c r="J15" s="100">
        <f t="shared" si="0"/>
        <v>14400000</v>
      </c>
      <c r="K15" s="22" t="s">
        <v>41</v>
      </c>
      <c r="L15" s="25">
        <v>45296</v>
      </c>
      <c r="M15" s="25">
        <v>45296</v>
      </c>
      <c r="N15" s="124">
        <v>45416</v>
      </c>
    </row>
    <row r="16" spans="1:18" s="60" customFormat="1" ht="63" x14ac:dyDescent="0.25">
      <c r="A16" s="61">
        <v>13</v>
      </c>
      <c r="B16" s="22" t="s">
        <v>1877</v>
      </c>
      <c r="C16" s="61" t="s">
        <v>879</v>
      </c>
      <c r="D16" s="59"/>
      <c r="E16" s="22" t="s">
        <v>1474</v>
      </c>
      <c r="F16" s="35">
        <v>1065864471</v>
      </c>
      <c r="G16" s="23" t="s">
        <v>1475</v>
      </c>
      <c r="H16" s="108">
        <v>20000000</v>
      </c>
      <c r="I16" s="59"/>
      <c r="J16" s="100">
        <f t="shared" si="0"/>
        <v>20000000</v>
      </c>
      <c r="K16" s="22" t="s">
        <v>41</v>
      </c>
      <c r="L16" s="25">
        <v>45296</v>
      </c>
      <c r="M16" s="25">
        <v>45296</v>
      </c>
      <c r="N16" s="124">
        <v>45416</v>
      </c>
    </row>
    <row r="17" spans="1:14" s="60" customFormat="1" ht="47.25" x14ac:dyDescent="0.25">
      <c r="A17" s="61">
        <v>14</v>
      </c>
      <c r="B17" s="22" t="s">
        <v>1878</v>
      </c>
      <c r="C17" s="61" t="s">
        <v>879</v>
      </c>
      <c r="D17" s="59"/>
      <c r="E17" s="28" t="s">
        <v>298</v>
      </c>
      <c r="F17" s="36">
        <v>1151199166</v>
      </c>
      <c r="G17" s="90" t="s">
        <v>938</v>
      </c>
      <c r="H17" s="108">
        <v>12000000</v>
      </c>
      <c r="I17" s="59"/>
      <c r="J17" s="100">
        <f t="shared" si="0"/>
        <v>12000000</v>
      </c>
      <c r="K17" s="22" t="s">
        <v>41</v>
      </c>
      <c r="L17" s="25">
        <v>45296</v>
      </c>
      <c r="M17" s="25">
        <v>45296</v>
      </c>
      <c r="N17" s="124">
        <v>45416</v>
      </c>
    </row>
    <row r="18" spans="1:14" s="60" customFormat="1" ht="78.75" x14ac:dyDescent="0.25">
      <c r="A18" s="61">
        <v>15</v>
      </c>
      <c r="B18" s="22" t="s">
        <v>1879</v>
      </c>
      <c r="C18" s="61" t="s">
        <v>879</v>
      </c>
      <c r="D18" s="59"/>
      <c r="E18" s="22" t="s">
        <v>1429</v>
      </c>
      <c r="F18" s="26">
        <v>91282600</v>
      </c>
      <c r="G18" s="23" t="s">
        <v>900</v>
      </c>
      <c r="H18" s="108">
        <v>15253333</v>
      </c>
      <c r="I18" s="59"/>
      <c r="J18" s="100">
        <f t="shared" si="0"/>
        <v>15253333</v>
      </c>
      <c r="K18" s="22" t="s">
        <v>1292</v>
      </c>
      <c r="L18" s="25">
        <v>45296</v>
      </c>
      <c r="M18" s="25">
        <v>45296</v>
      </c>
      <c r="N18" s="63">
        <v>45382</v>
      </c>
    </row>
    <row r="19" spans="1:14" s="60" customFormat="1" ht="94.5" x14ac:dyDescent="0.25">
      <c r="A19" s="61">
        <v>16</v>
      </c>
      <c r="B19" s="22" t="s">
        <v>1880</v>
      </c>
      <c r="C19" s="61" t="s">
        <v>879</v>
      </c>
      <c r="D19" s="59"/>
      <c r="E19" s="22" t="s">
        <v>217</v>
      </c>
      <c r="F19" s="22">
        <v>63533706</v>
      </c>
      <c r="G19" s="23" t="s">
        <v>903</v>
      </c>
      <c r="H19" s="108">
        <v>21200000</v>
      </c>
      <c r="I19" s="59"/>
      <c r="J19" s="100">
        <f t="shared" si="0"/>
        <v>21200000</v>
      </c>
      <c r="K19" s="22" t="s">
        <v>41</v>
      </c>
      <c r="L19" s="25">
        <v>45296</v>
      </c>
      <c r="M19" s="25">
        <v>45296</v>
      </c>
      <c r="N19" s="124">
        <v>45416</v>
      </c>
    </row>
    <row r="20" spans="1:14" s="60" customFormat="1" ht="153.75" customHeight="1" x14ac:dyDescent="0.25">
      <c r="A20" s="61">
        <v>17</v>
      </c>
      <c r="B20" s="22" t="s">
        <v>1881</v>
      </c>
      <c r="C20" s="61" t="s">
        <v>879</v>
      </c>
      <c r="D20" s="61"/>
      <c r="E20" s="22" t="s">
        <v>955</v>
      </c>
      <c r="F20" s="22" t="s">
        <v>692</v>
      </c>
      <c r="G20" s="23" t="s">
        <v>956</v>
      </c>
      <c r="H20" s="108">
        <v>33000000</v>
      </c>
      <c r="I20" s="61"/>
      <c r="J20" s="100">
        <f t="shared" si="0"/>
        <v>33000000</v>
      </c>
      <c r="K20" s="22" t="s">
        <v>29</v>
      </c>
      <c r="L20" s="25">
        <v>45296</v>
      </c>
      <c r="M20" s="25">
        <v>45296</v>
      </c>
      <c r="N20" s="79">
        <v>45386</v>
      </c>
    </row>
    <row r="21" spans="1:14" s="60" customFormat="1" ht="54" customHeight="1" x14ac:dyDescent="0.25">
      <c r="A21" s="61">
        <v>18</v>
      </c>
      <c r="B21" s="22" t="s">
        <v>1882</v>
      </c>
      <c r="C21" s="61" t="s">
        <v>885</v>
      </c>
      <c r="D21" s="61"/>
      <c r="E21" s="22" t="s">
        <v>1468</v>
      </c>
      <c r="F21" s="35">
        <v>18913641</v>
      </c>
      <c r="G21" s="23" t="s">
        <v>1469</v>
      </c>
      <c r="H21" s="108">
        <v>13600000</v>
      </c>
      <c r="I21" s="61"/>
      <c r="J21" s="100">
        <f t="shared" si="0"/>
        <v>13600000</v>
      </c>
      <c r="K21" s="22" t="s">
        <v>41</v>
      </c>
      <c r="L21" s="25">
        <v>45296</v>
      </c>
      <c r="M21" s="25">
        <v>45296</v>
      </c>
      <c r="N21" s="124">
        <v>45416</v>
      </c>
    </row>
    <row r="22" spans="1:14" s="60" customFormat="1" ht="47.25" x14ac:dyDescent="0.25">
      <c r="A22" s="61">
        <v>19</v>
      </c>
      <c r="B22" s="22" t="s">
        <v>1883</v>
      </c>
      <c r="C22" s="61" t="s">
        <v>885</v>
      </c>
      <c r="D22" s="61"/>
      <c r="E22" s="36" t="s">
        <v>1480</v>
      </c>
      <c r="F22" s="35">
        <v>49660898</v>
      </c>
      <c r="G22" s="90" t="s">
        <v>1481</v>
      </c>
      <c r="H22" s="108">
        <v>9600000</v>
      </c>
      <c r="I22" s="61"/>
      <c r="J22" s="100">
        <f t="shared" si="0"/>
        <v>9600000</v>
      </c>
      <c r="K22" s="22" t="s">
        <v>41</v>
      </c>
      <c r="L22" s="25">
        <v>45296</v>
      </c>
      <c r="M22" s="25">
        <v>45296</v>
      </c>
      <c r="N22" s="124">
        <v>45416</v>
      </c>
    </row>
    <row r="23" spans="1:14" s="60" customFormat="1" ht="94.5" x14ac:dyDescent="0.25">
      <c r="A23" s="61">
        <v>20</v>
      </c>
      <c r="B23" s="22" t="s">
        <v>1884</v>
      </c>
      <c r="C23" s="61" t="s">
        <v>879</v>
      </c>
      <c r="D23" s="61"/>
      <c r="E23" s="22" t="s">
        <v>294</v>
      </c>
      <c r="F23" s="26">
        <v>13176063</v>
      </c>
      <c r="G23" s="23" t="s">
        <v>906</v>
      </c>
      <c r="H23" s="108">
        <v>15600000</v>
      </c>
      <c r="I23" s="61"/>
      <c r="J23" s="100">
        <f t="shared" si="0"/>
        <v>15600000</v>
      </c>
      <c r="K23" s="22" t="s">
        <v>41</v>
      </c>
      <c r="L23" s="25">
        <v>45296</v>
      </c>
      <c r="M23" s="25">
        <v>45296</v>
      </c>
      <c r="N23" s="124">
        <v>45416</v>
      </c>
    </row>
    <row r="24" spans="1:14" s="60" customFormat="1" ht="126" x14ac:dyDescent="0.25">
      <c r="A24" s="61">
        <v>21</v>
      </c>
      <c r="B24" s="22" t="s">
        <v>1885</v>
      </c>
      <c r="C24" s="61" t="s">
        <v>879</v>
      </c>
      <c r="D24" s="61"/>
      <c r="E24" s="22" t="s">
        <v>221</v>
      </c>
      <c r="F24" s="22">
        <v>1091668410</v>
      </c>
      <c r="G24" s="23" t="s">
        <v>935</v>
      </c>
      <c r="H24" s="108">
        <v>16400000</v>
      </c>
      <c r="I24" s="61"/>
      <c r="J24" s="100">
        <f t="shared" si="0"/>
        <v>16400000</v>
      </c>
      <c r="K24" s="22" t="s">
        <v>41</v>
      </c>
      <c r="L24" s="25">
        <v>45296</v>
      </c>
      <c r="M24" s="25">
        <v>45296</v>
      </c>
      <c r="N24" s="124">
        <v>45416</v>
      </c>
    </row>
    <row r="25" spans="1:14" s="60" customFormat="1" ht="63" x14ac:dyDescent="0.25">
      <c r="A25" s="61">
        <v>22</v>
      </c>
      <c r="B25" s="22" t="s">
        <v>1886</v>
      </c>
      <c r="C25" s="61" t="s">
        <v>879</v>
      </c>
      <c r="D25" s="61"/>
      <c r="E25" s="22" t="s">
        <v>205</v>
      </c>
      <c r="F25" s="22">
        <v>22548604</v>
      </c>
      <c r="G25" s="23" t="s">
        <v>883</v>
      </c>
      <c r="H25" s="108">
        <v>27776000</v>
      </c>
      <c r="I25" s="61"/>
      <c r="J25" s="100">
        <f t="shared" si="0"/>
        <v>27776000</v>
      </c>
      <c r="K25" s="22" t="s">
        <v>41</v>
      </c>
      <c r="L25" s="25">
        <v>45296</v>
      </c>
      <c r="M25" s="25">
        <v>45296</v>
      </c>
      <c r="N25" s="124">
        <v>45416</v>
      </c>
    </row>
    <row r="26" spans="1:14" s="60" customFormat="1" ht="49.5" customHeight="1" x14ac:dyDescent="0.25">
      <c r="A26" s="61">
        <v>23</v>
      </c>
      <c r="B26" s="22" t="s">
        <v>1887</v>
      </c>
      <c r="C26" s="61" t="s">
        <v>879</v>
      </c>
      <c r="D26" s="61"/>
      <c r="E26" s="36" t="s">
        <v>1845</v>
      </c>
      <c r="F26" s="35">
        <v>1091658737</v>
      </c>
      <c r="G26" s="90" t="s">
        <v>1846</v>
      </c>
      <c r="H26" s="108">
        <v>69615000</v>
      </c>
      <c r="I26" s="61"/>
      <c r="J26" s="100">
        <f t="shared" si="0"/>
        <v>69615000</v>
      </c>
      <c r="K26" s="22" t="s">
        <v>1873</v>
      </c>
      <c r="L26" s="25">
        <v>45296</v>
      </c>
      <c r="M26" s="25">
        <v>45296</v>
      </c>
      <c r="N26" s="79">
        <v>45656</v>
      </c>
    </row>
    <row r="27" spans="1:14" s="60" customFormat="1" ht="51.75" customHeight="1" x14ac:dyDescent="0.25">
      <c r="A27" s="61">
        <v>24</v>
      </c>
      <c r="B27" s="22" t="s">
        <v>1888</v>
      </c>
      <c r="C27" s="61" t="s">
        <v>885</v>
      </c>
      <c r="D27" s="61"/>
      <c r="E27" s="22" t="s">
        <v>1889</v>
      </c>
      <c r="F27" s="61">
        <v>1065887102</v>
      </c>
      <c r="G27" s="23" t="s">
        <v>1890</v>
      </c>
      <c r="H27" s="108">
        <v>9600000</v>
      </c>
      <c r="I27" s="61"/>
      <c r="J27" s="100">
        <f t="shared" si="0"/>
        <v>9600000</v>
      </c>
      <c r="K27" s="22" t="s">
        <v>41</v>
      </c>
      <c r="L27" s="25">
        <v>45296</v>
      </c>
      <c r="M27" s="25">
        <v>45296</v>
      </c>
      <c r="N27" s="124">
        <v>45416</v>
      </c>
    </row>
    <row r="28" spans="1:14" s="60" customFormat="1" ht="94.5" x14ac:dyDescent="0.25">
      <c r="A28" s="61">
        <v>25</v>
      </c>
      <c r="B28" s="22" t="s">
        <v>1891</v>
      </c>
      <c r="C28" s="61" t="s">
        <v>885</v>
      </c>
      <c r="D28" s="61"/>
      <c r="E28" s="22" t="s">
        <v>363</v>
      </c>
      <c r="F28" s="35">
        <v>52428160</v>
      </c>
      <c r="G28" s="23" t="s">
        <v>952</v>
      </c>
      <c r="H28" s="108">
        <v>28200000</v>
      </c>
      <c r="I28" s="61"/>
      <c r="J28" s="100">
        <f t="shared" si="0"/>
        <v>28200000</v>
      </c>
      <c r="K28" s="22" t="s">
        <v>29</v>
      </c>
      <c r="L28" s="25">
        <v>45296</v>
      </c>
      <c r="M28" s="79">
        <v>45296</v>
      </c>
      <c r="N28" s="79">
        <v>45386</v>
      </c>
    </row>
    <row r="29" spans="1:14" s="60" customFormat="1" ht="62.25" customHeight="1" x14ac:dyDescent="0.25">
      <c r="A29" s="61">
        <v>26</v>
      </c>
      <c r="B29" s="22" t="s">
        <v>1892</v>
      </c>
      <c r="C29" s="61" t="s">
        <v>885</v>
      </c>
      <c r="D29" s="61"/>
      <c r="E29" s="22" t="s">
        <v>1893</v>
      </c>
      <c r="F29" s="61">
        <v>77180323</v>
      </c>
      <c r="G29" s="23" t="s">
        <v>1894</v>
      </c>
      <c r="H29" s="108">
        <v>13600000</v>
      </c>
      <c r="I29" s="61"/>
      <c r="J29" s="100">
        <f t="shared" si="0"/>
        <v>13600000</v>
      </c>
      <c r="K29" s="22" t="s">
        <v>41</v>
      </c>
      <c r="L29" s="25">
        <v>45296</v>
      </c>
      <c r="M29" s="25">
        <v>45296</v>
      </c>
      <c r="N29" s="124">
        <v>45416</v>
      </c>
    </row>
    <row r="30" spans="1:14" s="60" customFormat="1" ht="63" x14ac:dyDescent="0.25">
      <c r="A30" s="61">
        <v>27</v>
      </c>
      <c r="B30" s="22" t="s">
        <v>1895</v>
      </c>
      <c r="C30" s="61" t="s">
        <v>911</v>
      </c>
      <c r="D30" s="61"/>
      <c r="E30" s="36" t="s">
        <v>515</v>
      </c>
      <c r="F30" s="35" t="s">
        <v>19</v>
      </c>
      <c r="G30" s="90" t="s">
        <v>974</v>
      </c>
      <c r="H30" s="108">
        <v>120000000</v>
      </c>
      <c r="I30" s="61"/>
      <c r="J30" s="100">
        <f t="shared" si="0"/>
        <v>120000000</v>
      </c>
      <c r="K30" s="22" t="s">
        <v>29</v>
      </c>
      <c r="L30" s="79">
        <v>45300</v>
      </c>
      <c r="M30" s="79">
        <v>45309</v>
      </c>
      <c r="N30" s="79">
        <v>45399</v>
      </c>
    </row>
    <row r="31" spans="1:14" s="60" customFormat="1" ht="81.75" customHeight="1" x14ac:dyDescent="0.25">
      <c r="A31" s="61">
        <v>28</v>
      </c>
      <c r="B31" s="22" t="s">
        <v>1896</v>
      </c>
      <c r="C31" s="61" t="s">
        <v>911</v>
      </c>
      <c r="D31" s="61"/>
      <c r="E31" s="22" t="s">
        <v>913</v>
      </c>
      <c r="F31" s="22">
        <v>91492451</v>
      </c>
      <c r="G31" s="23" t="s">
        <v>914</v>
      </c>
      <c r="H31" s="108">
        <v>42000000</v>
      </c>
      <c r="I31" s="61"/>
      <c r="J31" s="100">
        <f t="shared" si="0"/>
        <v>42000000</v>
      </c>
      <c r="K31" s="22" t="s">
        <v>29</v>
      </c>
      <c r="L31" s="79">
        <v>45300</v>
      </c>
      <c r="M31" s="79">
        <v>45315</v>
      </c>
      <c r="N31" s="79">
        <v>45405</v>
      </c>
    </row>
    <row r="32" spans="1:14" s="60" customFormat="1" ht="119.25" customHeight="1" x14ac:dyDescent="0.25">
      <c r="A32" s="61">
        <v>29</v>
      </c>
      <c r="B32" s="22" t="s">
        <v>1897</v>
      </c>
      <c r="C32" s="61" t="s">
        <v>892</v>
      </c>
      <c r="D32" s="61"/>
      <c r="E32" s="22" t="s">
        <v>987</v>
      </c>
      <c r="F32" s="22" t="s">
        <v>601</v>
      </c>
      <c r="G32" s="23" t="s">
        <v>988</v>
      </c>
      <c r="H32" s="108">
        <v>26000000</v>
      </c>
      <c r="I32" s="61"/>
      <c r="J32" s="100">
        <f t="shared" si="0"/>
        <v>26000000</v>
      </c>
      <c r="K32" s="22" t="s">
        <v>29</v>
      </c>
      <c r="L32" s="79">
        <v>45300</v>
      </c>
      <c r="M32" s="79">
        <v>45300</v>
      </c>
      <c r="N32" s="79">
        <v>45390</v>
      </c>
    </row>
    <row r="33" spans="1:14" s="60" customFormat="1" ht="71.25" customHeight="1" x14ac:dyDescent="0.25">
      <c r="A33" s="61">
        <v>30</v>
      </c>
      <c r="B33" s="22" t="s">
        <v>1898</v>
      </c>
      <c r="C33" s="61" t="s">
        <v>911</v>
      </c>
      <c r="D33" s="61"/>
      <c r="E33" s="22" t="s">
        <v>479</v>
      </c>
      <c r="F33" s="35" t="s">
        <v>480</v>
      </c>
      <c r="G33" s="23" t="s">
        <v>1484</v>
      </c>
      <c r="H33" s="108">
        <v>26000000</v>
      </c>
      <c r="I33" s="61"/>
      <c r="J33" s="100">
        <f t="shared" si="0"/>
        <v>26000000</v>
      </c>
      <c r="K33" s="22" t="s">
        <v>29</v>
      </c>
      <c r="L33" s="79">
        <v>45300</v>
      </c>
      <c r="M33" s="79">
        <v>45300</v>
      </c>
      <c r="N33" s="79">
        <v>45390</v>
      </c>
    </row>
    <row r="34" spans="1:14" s="60" customFormat="1" ht="86.25" customHeight="1" x14ac:dyDescent="0.25">
      <c r="A34" s="61">
        <v>31</v>
      </c>
      <c r="B34" s="22" t="s">
        <v>1899</v>
      </c>
      <c r="C34" s="61" t="s">
        <v>911</v>
      </c>
      <c r="D34" s="90" t="s">
        <v>1900</v>
      </c>
      <c r="E34" s="22" t="s">
        <v>996</v>
      </c>
      <c r="F34" s="22">
        <v>49659420</v>
      </c>
      <c r="G34" s="23" t="s">
        <v>1439</v>
      </c>
      <c r="H34" s="108">
        <v>26000000</v>
      </c>
      <c r="I34" s="108">
        <v>13000000</v>
      </c>
      <c r="J34" s="100">
        <f t="shared" si="0"/>
        <v>39000000</v>
      </c>
      <c r="K34" s="22" t="s">
        <v>29</v>
      </c>
      <c r="L34" s="79">
        <v>45300</v>
      </c>
      <c r="M34" s="79">
        <v>45300</v>
      </c>
      <c r="N34" s="79">
        <v>45390</v>
      </c>
    </row>
    <row r="35" spans="1:14" s="60" customFormat="1" ht="78.75" x14ac:dyDescent="0.25">
      <c r="A35" s="61">
        <v>32</v>
      </c>
      <c r="B35" s="22" t="s">
        <v>1901</v>
      </c>
      <c r="C35" s="61" t="s">
        <v>911</v>
      </c>
      <c r="D35" s="90" t="s">
        <v>1902</v>
      </c>
      <c r="E35" s="36" t="s">
        <v>1515</v>
      </c>
      <c r="F35" s="35">
        <v>18925102</v>
      </c>
      <c r="G35" s="90" t="s">
        <v>1516</v>
      </c>
      <c r="H35" s="108">
        <v>26000000</v>
      </c>
      <c r="I35" s="108">
        <v>13000000</v>
      </c>
      <c r="J35" s="100">
        <f t="shared" si="0"/>
        <v>39000000</v>
      </c>
      <c r="K35" s="22" t="s">
        <v>29</v>
      </c>
      <c r="L35" s="79">
        <v>45300</v>
      </c>
      <c r="M35" s="79">
        <v>45300</v>
      </c>
      <c r="N35" s="79">
        <v>45390</v>
      </c>
    </row>
    <row r="36" spans="1:14" s="60" customFormat="1" ht="63" x14ac:dyDescent="0.25">
      <c r="A36" s="61">
        <v>33</v>
      </c>
      <c r="B36" s="22" t="s">
        <v>1903</v>
      </c>
      <c r="C36" s="61" t="s">
        <v>911</v>
      </c>
      <c r="D36" s="90" t="s">
        <v>1902</v>
      </c>
      <c r="E36" s="22" t="s">
        <v>996</v>
      </c>
      <c r="F36" s="22">
        <v>49659420</v>
      </c>
      <c r="G36" s="23" t="s">
        <v>1443</v>
      </c>
      <c r="H36" s="108">
        <v>26000000</v>
      </c>
      <c r="I36" s="108">
        <v>13000000</v>
      </c>
      <c r="J36" s="100">
        <f t="shared" si="0"/>
        <v>39000000</v>
      </c>
      <c r="K36" s="22" t="s">
        <v>29</v>
      </c>
      <c r="L36" s="79">
        <v>45300</v>
      </c>
      <c r="M36" s="79">
        <v>45300</v>
      </c>
      <c r="N36" s="79">
        <v>45390</v>
      </c>
    </row>
    <row r="37" spans="1:14" s="60" customFormat="1" ht="94.5" x14ac:dyDescent="0.25">
      <c r="A37" s="61">
        <v>34</v>
      </c>
      <c r="B37" s="22" t="s">
        <v>1904</v>
      </c>
      <c r="C37" s="61" t="s">
        <v>879</v>
      </c>
      <c r="D37" s="61"/>
      <c r="E37" s="22" t="s">
        <v>947</v>
      </c>
      <c r="F37" s="22" t="s">
        <v>948</v>
      </c>
      <c r="G37" s="23" t="s">
        <v>949</v>
      </c>
      <c r="H37" s="108">
        <v>26000000</v>
      </c>
      <c r="I37" s="61"/>
      <c r="J37" s="100">
        <f t="shared" si="0"/>
        <v>26000000</v>
      </c>
      <c r="K37" s="22" t="s">
        <v>29</v>
      </c>
      <c r="L37" s="79">
        <v>45300</v>
      </c>
      <c r="M37" s="79">
        <v>45300</v>
      </c>
      <c r="N37" s="79">
        <v>45390</v>
      </c>
    </row>
    <row r="38" spans="1:14" s="60" customFormat="1" ht="94.5" x14ac:dyDescent="0.25">
      <c r="A38" s="61">
        <v>35</v>
      </c>
      <c r="B38" s="22" t="s">
        <v>1905</v>
      </c>
      <c r="C38" s="61" t="s">
        <v>892</v>
      </c>
      <c r="D38" s="61"/>
      <c r="E38" s="36" t="s">
        <v>1518</v>
      </c>
      <c r="F38" s="35" t="s">
        <v>1057</v>
      </c>
      <c r="G38" s="90" t="s">
        <v>1519</v>
      </c>
      <c r="H38" s="108">
        <v>26000000</v>
      </c>
      <c r="I38" s="61"/>
      <c r="J38" s="100">
        <f t="shared" si="0"/>
        <v>26000000</v>
      </c>
      <c r="K38" s="22" t="s">
        <v>29</v>
      </c>
      <c r="L38" s="79">
        <v>45300</v>
      </c>
      <c r="M38" s="79">
        <v>45320</v>
      </c>
      <c r="N38" s="79">
        <v>45410</v>
      </c>
    </row>
    <row r="39" spans="1:14" s="60" customFormat="1" ht="94.5" x14ac:dyDescent="0.25">
      <c r="A39" s="61">
        <v>36</v>
      </c>
      <c r="B39" s="22" t="s">
        <v>1906</v>
      </c>
      <c r="C39" s="61" t="s">
        <v>879</v>
      </c>
      <c r="D39" s="61"/>
      <c r="E39" s="22" t="s">
        <v>1907</v>
      </c>
      <c r="F39" s="61" t="s">
        <v>1908</v>
      </c>
      <c r="G39" s="23" t="s">
        <v>1909</v>
      </c>
      <c r="H39" s="108">
        <v>25000000</v>
      </c>
      <c r="I39" s="61"/>
      <c r="J39" s="100">
        <f t="shared" si="0"/>
        <v>25000000</v>
      </c>
      <c r="K39" s="22" t="s">
        <v>810</v>
      </c>
      <c r="L39" s="79">
        <v>45300</v>
      </c>
      <c r="M39" s="79">
        <v>45300</v>
      </c>
      <c r="N39" s="79">
        <v>45330</v>
      </c>
    </row>
    <row r="40" spans="1:14" s="60" customFormat="1" ht="63" x14ac:dyDescent="0.25">
      <c r="A40" s="61">
        <v>37</v>
      </c>
      <c r="B40" s="22" t="s">
        <v>1910</v>
      </c>
      <c r="C40" s="61" t="s">
        <v>892</v>
      </c>
      <c r="D40" s="61"/>
      <c r="E40" s="22" t="s">
        <v>1911</v>
      </c>
      <c r="F40" s="61" t="s">
        <v>1912</v>
      </c>
      <c r="G40" s="90" t="s">
        <v>1530</v>
      </c>
      <c r="H40" s="108">
        <v>10000000</v>
      </c>
      <c r="I40" s="61"/>
      <c r="J40" s="100">
        <f t="shared" si="0"/>
        <v>10000000</v>
      </c>
      <c r="K40" s="22" t="s">
        <v>29</v>
      </c>
      <c r="L40" s="79">
        <v>45301</v>
      </c>
      <c r="M40" s="79">
        <v>45301</v>
      </c>
      <c r="N40" s="79">
        <v>45391</v>
      </c>
    </row>
    <row r="41" spans="1:14" s="60" customFormat="1" ht="78.75" x14ac:dyDescent="0.25">
      <c r="A41" s="61">
        <v>38</v>
      </c>
      <c r="B41" s="22" t="s">
        <v>1913</v>
      </c>
      <c r="C41" s="61" t="s">
        <v>911</v>
      </c>
      <c r="D41" s="61"/>
      <c r="E41" s="36" t="s">
        <v>1493</v>
      </c>
      <c r="F41" s="35" t="s">
        <v>508</v>
      </c>
      <c r="G41" s="90" t="s">
        <v>1494</v>
      </c>
      <c r="H41" s="108">
        <v>26000000</v>
      </c>
      <c r="I41" s="61"/>
      <c r="J41" s="100">
        <f t="shared" si="0"/>
        <v>26000000</v>
      </c>
      <c r="K41" s="22" t="s">
        <v>29</v>
      </c>
      <c r="L41" s="79">
        <v>45301</v>
      </c>
      <c r="M41" s="79">
        <v>45301</v>
      </c>
      <c r="N41" s="79">
        <v>45391</v>
      </c>
    </row>
    <row r="42" spans="1:14" s="60" customFormat="1" ht="63" x14ac:dyDescent="0.25">
      <c r="A42" s="61">
        <v>39</v>
      </c>
      <c r="B42" s="22" t="s">
        <v>1914</v>
      </c>
      <c r="C42" s="61" t="s">
        <v>879</v>
      </c>
      <c r="D42" s="61"/>
      <c r="E42" s="36" t="s">
        <v>1800</v>
      </c>
      <c r="F42" s="35">
        <v>1098794617</v>
      </c>
      <c r="G42" s="23" t="s">
        <v>1478</v>
      </c>
      <c r="H42" s="108">
        <v>7920000</v>
      </c>
      <c r="I42" s="61"/>
      <c r="J42" s="100">
        <f t="shared" si="0"/>
        <v>7920000</v>
      </c>
      <c r="K42" s="22" t="s">
        <v>1292</v>
      </c>
      <c r="L42" s="79">
        <v>45302</v>
      </c>
      <c r="M42" s="79">
        <v>45302</v>
      </c>
      <c r="N42" s="79">
        <v>45382</v>
      </c>
    </row>
    <row r="43" spans="1:14" s="60" customFormat="1" ht="47.25" x14ac:dyDescent="0.25">
      <c r="A43" s="61">
        <v>40</v>
      </c>
      <c r="B43" s="22" t="s">
        <v>1915</v>
      </c>
      <c r="C43" s="61" t="s">
        <v>879</v>
      </c>
      <c r="D43" s="61"/>
      <c r="E43" s="36" t="s">
        <v>1802</v>
      </c>
      <c r="F43" s="35">
        <v>49664760</v>
      </c>
      <c r="G43" s="23" t="s">
        <v>909</v>
      </c>
      <c r="H43" s="108">
        <v>14666667</v>
      </c>
      <c r="I43" s="61"/>
      <c r="J43" s="100">
        <f t="shared" si="0"/>
        <v>14666667</v>
      </c>
      <c r="K43" s="22" t="s">
        <v>1292</v>
      </c>
      <c r="L43" s="79">
        <v>45306</v>
      </c>
      <c r="M43" s="79">
        <v>45306</v>
      </c>
      <c r="N43" s="79">
        <v>45382</v>
      </c>
    </row>
    <row r="44" spans="1:14" s="60" customFormat="1" ht="63" x14ac:dyDescent="0.25">
      <c r="A44" s="61">
        <v>41</v>
      </c>
      <c r="B44" s="22" t="s">
        <v>1916</v>
      </c>
      <c r="C44" s="61" t="s">
        <v>911</v>
      </c>
      <c r="D44" s="90" t="s">
        <v>1902</v>
      </c>
      <c r="E44" s="22" t="s">
        <v>511</v>
      </c>
      <c r="F44" s="22" t="s">
        <v>512</v>
      </c>
      <c r="G44" s="23" t="s">
        <v>930</v>
      </c>
      <c r="H44" s="108">
        <v>26000000</v>
      </c>
      <c r="I44" s="108">
        <v>13000000</v>
      </c>
      <c r="J44" s="100">
        <f t="shared" si="0"/>
        <v>39000000</v>
      </c>
      <c r="K44" s="22" t="s">
        <v>29</v>
      </c>
      <c r="L44" s="79">
        <v>45306</v>
      </c>
      <c r="M44" s="79">
        <v>45306</v>
      </c>
      <c r="N44" s="79">
        <v>45396</v>
      </c>
    </row>
    <row r="45" spans="1:14" s="60" customFormat="1" ht="94.5" x14ac:dyDescent="0.25">
      <c r="A45" s="61">
        <v>42</v>
      </c>
      <c r="B45" s="22" t="s">
        <v>1917</v>
      </c>
      <c r="C45" s="61" t="s">
        <v>892</v>
      </c>
      <c r="D45" s="61"/>
      <c r="E45" s="36" t="s">
        <v>518</v>
      </c>
      <c r="F45" s="35" t="s">
        <v>23</v>
      </c>
      <c r="G45" s="90" t="s">
        <v>1101</v>
      </c>
      <c r="H45" s="108">
        <v>26000000</v>
      </c>
      <c r="I45" s="61"/>
      <c r="J45" s="100">
        <f t="shared" si="0"/>
        <v>26000000</v>
      </c>
      <c r="K45" s="22" t="s">
        <v>182</v>
      </c>
      <c r="L45" s="79">
        <v>45306</v>
      </c>
      <c r="M45" s="79">
        <v>45321</v>
      </c>
      <c r="N45" s="79">
        <v>45380</v>
      </c>
    </row>
    <row r="46" spans="1:14" s="60" customFormat="1" ht="78.75" x14ac:dyDescent="0.25">
      <c r="A46" s="61">
        <v>43</v>
      </c>
      <c r="B46" s="22" t="s">
        <v>1918</v>
      </c>
      <c r="C46" s="61" t="s">
        <v>892</v>
      </c>
      <c r="D46" s="90" t="s">
        <v>1981</v>
      </c>
      <c r="E46" s="22" t="s">
        <v>1044</v>
      </c>
      <c r="F46" s="26" t="s">
        <v>1045</v>
      </c>
      <c r="G46" s="23" t="s">
        <v>1564</v>
      </c>
      <c r="H46" s="108">
        <v>26000000</v>
      </c>
      <c r="I46" s="108">
        <v>3861000</v>
      </c>
      <c r="J46" s="100">
        <f t="shared" si="0"/>
        <v>29861000</v>
      </c>
      <c r="K46" s="22" t="s">
        <v>29</v>
      </c>
      <c r="L46" s="79">
        <v>45306</v>
      </c>
      <c r="M46" s="79">
        <v>45306</v>
      </c>
      <c r="N46" s="63">
        <v>45396</v>
      </c>
    </row>
    <row r="47" spans="1:14" s="60" customFormat="1" ht="78.75" x14ac:dyDescent="0.25">
      <c r="A47" s="61">
        <v>44</v>
      </c>
      <c r="B47" s="22" t="s">
        <v>1919</v>
      </c>
      <c r="C47" s="61" t="s">
        <v>911</v>
      </c>
      <c r="D47" s="90" t="s">
        <v>1902</v>
      </c>
      <c r="E47" s="22" t="s">
        <v>511</v>
      </c>
      <c r="F47" s="22" t="s">
        <v>512</v>
      </c>
      <c r="G47" s="23" t="s">
        <v>1445</v>
      </c>
      <c r="H47" s="108">
        <v>26000000</v>
      </c>
      <c r="I47" s="108">
        <v>13000000</v>
      </c>
      <c r="J47" s="100">
        <f t="shared" si="0"/>
        <v>39000000</v>
      </c>
      <c r="K47" s="22" t="s">
        <v>29</v>
      </c>
      <c r="L47" s="79">
        <v>45306</v>
      </c>
      <c r="M47" s="79">
        <v>45306</v>
      </c>
      <c r="N47" s="63">
        <v>45396</v>
      </c>
    </row>
    <row r="48" spans="1:14" s="60" customFormat="1" ht="78.75" x14ac:dyDescent="0.25">
      <c r="A48" s="61">
        <v>45</v>
      </c>
      <c r="B48" s="22" t="s">
        <v>1920</v>
      </c>
      <c r="C48" s="61" t="s">
        <v>892</v>
      </c>
      <c r="D48" s="59"/>
      <c r="E48" s="22" t="s">
        <v>983</v>
      </c>
      <c r="F48" s="22" t="s">
        <v>632</v>
      </c>
      <c r="G48" s="23" t="s">
        <v>1462</v>
      </c>
      <c r="H48" s="108">
        <v>26000000</v>
      </c>
      <c r="I48" s="59"/>
      <c r="J48" s="100">
        <f t="shared" si="0"/>
        <v>26000000</v>
      </c>
      <c r="K48" s="22" t="s">
        <v>29</v>
      </c>
      <c r="L48" s="79">
        <v>45306</v>
      </c>
      <c r="M48" s="79">
        <v>45306</v>
      </c>
      <c r="N48" s="63">
        <v>45396</v>
      </c>
    </row>
    <row r="49" spans="1:14" s="60" customFormat="1" ht="94.5" x14ac:dyDescent="0.25">
      <c r="A49" s="61">
        <v>46</v>
      </c>
      <c r="B49" s="22" t="s">
        <v>1921</v>
      </c>
      <c r="C49" s="61" t="s">
        <v>879</v>
      </c>
      <c r="D49" s="59"/>
      <c r="E49" s="22" t="s">
        <v>958</v>
      </c>
      <c r="F49" s="22" t="s">
        <v>234</v>
      </c>
      <c r="G49" s="23" t="s">
        <v>949</v>
      </c>
      <c r="H49" s="108">
        <v>26000000</v>
      </c>
      <c r="I49" s="59"/>
      <c r="J49" s="100">
        <f t="shared" si="0"/>
        <v>26000000</v>
      </c>
      <c r="K49" s="22" t="s">
        <v>29</v>
      </c>
      <c r="L49" s="79">
        <v>45308</v>
      </c>
      <c r="M49" s="79">
        <v>45308</v>
      </c>
      <c r="N49" s="63">
        <v>45398</v>
      </c>
    </row>
    <row r="50" spans="1:14" s="60" customFormat="1" ht="94.5" x14ac:dyDescent="0.25">
      <c r="A50" s="61">
        <v>47</v>
      </c>
      <c r="B50" s="22" t="s">
        <v>1922</v>
      </c>
      <c r="C50" s="61" t="s">
        <v>879</v>
      </c>
      <c r="D50" s="90" t="s">
        <v>1923</v>
      </c>
      <c r="E50" s="36" t="s">
        <v>1509</v>
      </c>
      <c r="F50" s="35" t="s">
        <v>1510</v>
      </c>
      <c r="G50" s="23" t="s">
        <v>707</v>
      </c>
      <c r="H50" s="108">
        <v>26000000</v>
      </c>
      <c r="I50" s="108">
        <v>13000000</v>
      </c>
      <c r="J50" s="100">
        <f t="shared" si="0"/>
        <v>39000000</v>
      </c>
      <c r="K50" s="22" t="s">
        <v>29</v>
      </c>
      <c r="L50" s="63">
        <v>45309</v>
      </c>
      <c r="M50" s="63">
        <v>45309</v>
      </c>
      <c r="N50" s="63">
        <v>45399</v>
      </c>
    </row>
    <row r="51" spans="1:14" s="60" customFormat="1" ht="86.25" customHeight="1" x14ac:dyDescent="0.25">
      <c r="A51" s="61">
        <v>48</v>
      </c>
      <c r="B51" s="22" t="s">
        <v>1924</v>
      </c>
      <c r="C51" s="61" t="s">
        <v>892</v>
      </c>
      <c r="D51" s="59"/>
      <c r="E51" s="36" t="s">
        <v>1500</v>
      </c>
      <c r="F51" s="35" t="s">
        <v>1363</v>
      </c>
      <c r="G51" s="90" t="s">
        <v>1501</v>
      </c>
      <c r="H51" s="108">
        <v>26000000</v>
      </c>
      <c r="I51" s="59"/>
      <c r="J51" s="100">
        <f t="shared" si="0"/>
        <v>26000000</v>
      </c>
      <c r="K51" s="22" t="s">
        <v>29</v>
      </c>
      <c r="L51" s="79">
        <v>45310</v>
      </c>
      <c r="M51" s="79">
        <v>45310</v>
      </c>
      <c r="N51" s="63">
        <v>45400</v>
      </c>
    </row>
    <row r="52" spans="1:14" s="60" customFormat="1" ht="47.25" x14ac:dyDescent="0.25">
      <c r="A52" s="61">
        <v>49</v>
      </c>
      <c r="B52" s="22" t="s">
        <v>1925</v>
      </c>
      <c r="C52" s="61" t="s">
        <v>911</v>
      </c>
      <c r="D52" s="59"/>
      <c r="E52" s="36" t="s">
        <v>515</v>
      </c>
      <c r="F52" s="35" t="s">
        <v>19</v>
      </c>
      <c r="G52" s="23" t="s">
        <v>1926</v>
      </c>
      <c r="H52" s="108">
        <v>26000000</v>
      </c>
      <c r="I52" s="59"/>
      <c r="J52" s="100">
        <f t="shared" si="0"/>
        <v>26000000</v>
      </c>
      <c r="K52" s="59" t="s">
        <v>361</v>
      </c>
      <c r="L52" s="63">
        <v>45315</v>
      </c>
      <c r="M52" s="63">
        <v>45322</v>
      </c>
      <c r="N52" s="63">
        <v>45332</v>
      </c>
    </row>
    <row r="53" spans="1:14" s="60" customFormat="1" ht="110.25" customHeight="1" x14ac:dyDescent="0.25">
      <c r="A53" s="61">
        <v>50</v>
      </c>
      <c r="B53" s="22" t="s">
        <v>1927</v>
      </c>
      <c r="C53" s="61" t="s">
        <v>879</v>
      </c>
      <c r="D53" s="59"/>
      <c r="E53" s="36" t="s">
        <v>1525</v>
      </c>
      <c r="F53" s="35">
        <v>36516630</v>
      </c>
      <c r="G53" s="90" t="s">
        <v>1526</v>
      </c>
      <c r="H53" s="78">
        <v>2000000</v>
      </c>
      <c r="I53" s="59"/>
      <c r="J53" s="100">
        <f t="shared" si="0"/>
        <v>2000000</v>
      </c>
      <c r="K53" s="22" t="s">
        <v>29</v>
      </c>
      <c r="L53" s="79">
        <v>45315</v>
      </c>
      <c r="M53" s="63">
        <v>45315</v>
      </c>
      <c r="N53" s="63">
        <v>45405</v>
      </c>
    </row>
    <row r="54" spans="1:14" s="60" customFormat="1" ht="63" x14ac:dyDescent="0.25">
      <c r="A54" s="61">
        <v>51</v>
      </c>
      <c r="B54" s="22" t="s">
        <v>1928</v>
      </c>
      <c r="C54" s="59" t="s">
        <v>963</v>
      </c>
      <c r="D54" s="59"/>
      <c r="E54" s="36" t="s">
        <v>1424</v>
      </c>
      <c r="F54" s="36">
        <v>49667859</v>
      </c>
      <c r="G54" s="90" t="s">
        <v>1929</v>
      </c>
      <c r="H54" s="78">
        <v>20174458</v>
      </c>
      <c r="I54" s="59"/>
      <c r="J54" s="100">
        <f t="shared" si="0"/>
        <v>20174458</v>
      </c>
      <c r="K54" s="59" t="s">
        <v>453</v>
      </c>
      <c r="L54" s="79">
        <v>45315</v>
      </c>
      <c r="M54" s="79">
        <v>45315</v>
      </c>
      <c r="N54" s="63">
        <v>45360</v>
      </c>
    </row>
    <row r="55" spans="1:14" s="60" customFormat="1" ht="63" x14ac:dyDescent="0.25">
      <c r="A55" s="61">
        <v>52</v>
      </c>
      <c r="B55" s="22" t="s">
        <v>1930</v>
      </c>
      <c r="C55" s="61" t="s">
        <v>911</v>
      </c>
      <c r="D55" s="59"/>
      <c r="E55" s="36" t="s">
        <v>1493</v>
      </c>
      <c r="F55" s="35" t="s">
        <v>508</v>
      </c>
      <c r="G55" s="125" t="s">
        <v>1931</v>
      </c>
      <c r="H55" s="108">
        <v>26000000</v>
      </c>
      <c r="I55" s="59"/>
      <c r="J55" s="100">
        <f t="shared" si="0"/>
        <v>26000000</v>
      </c>
      <c r="K55" s="59" t="s">
        <v>810</v>
      </c>
      <c r="L55" s="79">
        <v>45315</v>
      </c>
      <c r="M55" s="79">
        <v>45315</v>
      </c>
      <c r="N55" s="63">
        <v>45345</v>
      </c>
    </row>
    <row r="56" spans="1:14" s="60" customFormat="1" ht="63" x14ac:dyDescent="0.25">
      <c r="A56" s="61">
        <v>53</v>
      </c>
      <c r="B56" s="22" t="s">
        <v>1932</v>
      </c>
      <c r="C56" s="61" t="s">
        <v>911</v>
      </c>
      <c r="D56" s="90" t="s">
        <v>1933</v>
      </c>
      <c r="E56" s="36" t="s">
        <v>1934</v>
      </c>
      <c r="F56" s="59">
        <v>1094264486</v>
      </c>
      <c r="G56" s="126" t="s">
        <v>1935</v>
      </c>
      <c r="H56" s="108">
        <v>26000000</v>
      </c>
      <c r="I56" s="108">
        <v>11800000</v>
      </c>
      <c r="J56" s="100">
        <f t="shared" si="0"/>
        <v>37800000</v>
      </c>
      <c r="K56" s="61" t="s">
        <v>810</v>
      </c>
      <c r="L56" s="79">
        <v>45315</v>
      </c>
      <c r="M56" s="79">
        <v>45315</v>
      </c>
      <c r="N56" s="63">
        <v>45345</v>
      </c>
    </row>
    <row r="57" spans="1:14" s="60" customFormat="1" ht="63" x14ac:dyDescent="0.25">
      <c r="A57" s="61">
        <v>54</v>
      </c>
      <c r="B57" s="22" t="s">
        <v>1936</v>
      </c>
      <c r="C57" s="61" t="s">
        <v>911</v>
      </c>
      <c r="D57" s="59"/>
      <c r="E57" s="36" t="s">
        <v>1937</v>
      </c>
      <c r="F57" s="35">
        <v>1065879893</v>
      </c>
      <c r="G57" s="90" t="s">
        <v>1490</v>
      </c>
      <c r="H57" s="108">
        <v>5000000</v>
      </c>
      <c r="I57" s="59"/>
      <c r="J57" s="100">
        <f t="shared" si="0"/>
        <v>5000000</v>
      </c>
      <c r="K57" s="22" t="s">
        <v>29</v>
      </c>
      <c r="L57" s="79">
        <v>45315</v>
      </c>
      <c r="M57" s="63">
        <v>45315</v>
      </c>
      <c r="N57" s="63">
        <v>45405</v>
      </c>
    </row>
    <row r="58" spans="1:14" s="60" customFormat="1" ht="47.25" x14ac:dyDescent="0.25">
      <c r="A58" s="61">
        <v>55</v>
      </c>
      <c r="B58" s="22" t="s">
        <v>1938</v>
      </c>
      <c r="C58" s="61" t="s">
        <v>892</v>
      </c>
      <c r="D58" s="59"/>
      <c r="E58" s="22" t="s">
        <v>1486</v>
      </c>
      <c r="F58" s="35" t="s">
        <v>605</v>
      </c>
      <c r="G58" s="23" t="s">
        <v>1487</v>
      </c>
      <c r="H58" s="108">
        <v>4000000</v>
      </c>
      <c r="I58" s="59"/>
      <c r="J58" s="100">
        <f t="shared" si="0"/>
        <v>4000000</v>
      </c>
      <c r="K58" s="22" t="s">
        <v>29</v>
      </c>
      <c r="L58" s="79">
        <v>45317</v>
      </c>
      <c r="M58" s="79">
        <v>45317</v>
      </c>
      <c r="N58" s="63">
        <v>45407</v>
      </c>
    </row>
    <row r="59" spans="1:14" s="60" customFormat="1" ht="63" x14ac:dyDescent="0.25">
      <c r="A59" s="61">
        <v>56</v>
      </c>
      <c r="B59" s="22" t="s">
        <v>1939</v>
      </c>
      <c r="C59" s="61" t="s">
        <v>892</v>
      </c>
      <c r="D59" s="59"/>
      <c r="E59" s="36" t="s">
        <v>1355</v>
      </c>
      <c r="F59" s="35">
        <v>1065900385</v>
      </c>
      <c r="G59" s="90" t="s">
        <v>1940</v>
      </c>
      <c r="H59" s="108">
        <v>22830000</v>
      </c>
      <c r="I59" s="59"/>
      <c r="J59" s="100">
        <f t="shared" si="0"/>
        <v>22830000</v>
      </c>
      <c r="K59" s="61" t="s">
        <v>810</v>
      </c>
      <c r="L59" s="79">
        <v>45331</v>
      </c>
      <c r="M59" s="79">
        <v>45331</v>
      </c>
      <c r="N59" s="63">
        <v>45330</v>
      </c>
    </row>
    <row r="60" spans="1:14" s="60" customFormat="1" ht="84" customHeight="1" x14ac:dyDescent="0.25">
      <c r="A60" s="61">
        <v>57</v>
      </c>
      <c r="B60" s="22" t="s">
        <v>1941</v>
      </c>
      <c r="C60" s="59" t="s">
        <v>1669</v>
      </c>
      <c r="D60" s="90" t="s">
        <v>1942</v>
      </c>
      <c r="E60" s="61" t="s">
        <v>1943</v>
      </c>
      <c r="F60" s="61">
        <v>1003196883</v>
      </c>
      <c r="G60" s="90" t="s">
        <v>1944</v>
      </c>
      <c r="H60" s="108">
        <v>23000000</v>
      </c>
      <c r="I60" s="108">
        <v>11385530</v>
      </c>
      <c r="J60" s="100">
        <f t="shared" si="0"/>
        <v>34385530</v>
      </c>
      <c r="K60" s="61" t="s">
        <v>453</v>
      </c>
      <c r="L60" s="79">
        <v>45331</v>
      </c>
      <c r="M60" s="79">
        <v>45331</v>
      </c>
      <c r="N60" s="79">
        <v>45374</v>
      </c>
    </row>
    <row r="61" spans="1:14" s="60" customFormat="1" ht="149.25" customHeight="1" x14ac:dyDescent="0.25">
      <c r="A61" s="61">
        <v>58</v>
      </c>
      <c r="B61" s="22" t="s">
        <v>1945</v>
      </c>
      <c r="C61" s="61" t="s">
        <v>879</v>
      </c>
      <c r="D61" s="59"/>
      <c r="E61" s="36" t="s">
        <v>1946</v>
      </c>
      <c r="F61" s="35">
        <v>49604052</v>
      </c>
      <c r="G61" s="90" t="s">
        <v>1947</v>
      </c>
      <c r="H61" s="108">
        <v>20000000</v>
      </c>
      <c r="I61" s="59"/>
      <c r="J61" s="100">
        <f t="shared" si="0"/>
        <v>20000000</v>
      </c>
      <c r="K61" s="59" t="s">
        <v>810</v>
      </c>
      <c r="L61" s="79">
        <v>45331</v>
      </c>
      <c r="M61" s="79">
        <v>45331</v>
      </c>
      <c r="N61" s="79">
        <v>45359</v>
      </c>
    </row>
    <row r="62" spans="1:14" s="60" customFormat="1" ht="45.75" customHeight="1" x14ac:dyDescent="0.25">
      <c r="A62" s="61">
        <v>59</v>
      </c>
      <c r="B62" s="22" t="s">
        <v>1948</v>
      </c>
      <c r="C62" s="61" t="s">
        <v>911</v>
      </c>
      <c r="D62" s="59"/>
      <c r="E62" s="36" t="s">
        <v>515</v>
      </c>
      <c r="F62" s="35" t="s">
        <v>19</v>
      </c>
      <c r="G62" s="23" t="s">
        <v>1926</v>
      </c>
      <c r="H62" s="108">
        <v>25960135</v>
      </c>
      <c r="I62" s="59"/>
      <c r="J62" s="100">
        <f t="shared" si="0"/>
        <v>25960135</v>
      </c>
      <c r="K62" s="59" t="s">
        <v>361</v>
      </c>
      <c r="L62" s="79">
        <v>45338</v>
      </c>
      <c r="M62" s="79">
        <v>45338</v>
      </c>
      <c r="N62" s="79">
        <v>45348</v>
      </c>
    </row>
    <row r="63" spans="1:14" s="60" customFormat="1" ht="63.75" customHeight="1" x14ac:dyDescent="0.25">
      <c r="A63" s="61">
        <v>60</v>
      </c>
      <c r="B63" s="22" t="s">
        <v>1949</v>
      </c>
      <c r="C63" s="61" t="s">
        <v>879</v>
      </c>
      <c r="D63" s="59"/>
      <c r="E63" s="36" t="s">
        <v>1464</v>
      </c>
      <c r="F63" s="35" t="s">
        <v>1465</v>
      </c>
      <c r="G63" s="90" t="s">
        <v>1950</v>
      </c>
      <c r="H63" s="108">
        <v>10000000</v>
      </c>
      <c r="I63" s="59"/>
      <c r="J63" s="100">
        <f t="shared" si="0"/>
        <v>10000000</v>
      </c>
      <c r="K63" s="59" t="s">
        <v>810</v>
      </c>
      <c r="L63" s="79">
        <v>45341</v>
      </c>
      <c r="M63" s="79">
        <v>45341</v>
      </c>
      <c r="N63" s="79">
        <v>45369</v>
      </c>
    </row>
    <row r="64" spans="1:14" s="60" customFormat="1" ht="114" customHeight="1" x14ac:dyDescent="0.25">
      <c r="A64" s="61">
        <v>61</v>
      </c>
      <c r="B64" s="22" t="s">
        <v>1951</v>
      </c>
      <c r="C64" s="61" t="s">
        <v>892</v>
      </c>
      <c r="D64" s="59"/>
      <c r="E64" s="36" t="s">
        <v>1952</v>
      </c>
      <c r="F64" s="59" t="s">
        <v>1953</v>
      </c>
      <c r="G64" s="23" t="s">
        <v>650</v>
      </c>
      <c r="H64" s="127">
        <v>135354670</v>
      </c>
      <c r="I64" s="59"/>
      <c r="J64" s="100">
        <f t="shared" si="0"/>
        <v>135354670</v>
      </c>
      <c r="K64" s="59" t="s">
        <v>182</v>
      </c>
      <c r="L64" s="63">
        <v>45352</v>
      </c>
      <c r="M64" s="63">
        <v>45352</v>
      </c>
      <c r="N64" s="63">
        <v>45442</v>
      </c>
    </row>
    <row r="65" spans="1:21" s="60" customFormat="1" ht="66" customHeight="1" x14ac:dyDescent="0.25">
      <c r="A65" s="61">
        <v>62</v>
      </c>
      <c r="B65" s="22" t="s">
        <v>1954</v>
      </c>
      <c r="C65" s="61" t="s">
        <v>911</v>
      </c>
      <c r="D65" s="59"/>
      <c r="E65" s="36" t="s">
        <v>1934</v>
      </c>
      <c r="F65" s="59">
        <v>1094264486</v>
      </c>
      <c r="G65" s="90" t="s">
        <v>1955</v>
      </c>
      <c r="H65" s="108">
        <v>25500000</v>
      </c>
      <c r="I65" s="59"/>
      <c r="J65" s="100">
        <f t="shared" si="0"/>
        <v>25500000</v>
      </c>
      <c r="K65" s="59" t="s">
        <v>438</v>
      </c>
      <c r="L65" s="63">
        <v>45355</v>
      </c>
      <c r="M65" s="63">
        <v>45355</v>
      </c>
      <c r="N65" s="63">
        <v>45375</v>
      </c>
    </row>
    <row r="66" spans="1:21" s="60" customFormat="1" ht="101.25" customHeight="1" x14ac:dyDescent="0.25">
      <c r="A66" s="61">
        <v>63</v>
      </c>
      <c r="B66" s="22" t="s">
        <v>1956</v>
      </c>
      <c r="C66" s="61" t="s">
        <v>879</v>
      </c>
      <c r="D66" s="59"/>
      <c r="E66" s="36" t="s">
        <v>1455</v>
      </c>
      <c r="F66" s="59">
        <v>1065901620</v>
      </c>
      <c r="G66" s="23" t="s">
        <v>1957</v>
      </c>
      <c r="H66" s="108">
        <v>36000000</v>
      </c>
      <c r="I66" s="59"/>
      <c r="J66" s="78">
        <f t="shared" si="0"/>
        <v>36000000</v>
      </c>
      <c r="K66" s="59" t="s">
        <v>1958</v>
      </c>
      <c r="L66" s="63">
        <v>45357</v>
      </c>
      <c r="M66" s="63">
        <v>45357</v>
      </c>
      <c r="N66" s="63">
        <v>45601</v>
      </c>
    </row>
    <row r="67" spans="1:21" s="60" customFormat="1" ht="101.25" customHeight="1" x14ac:dyDescent="0.25">
      <c r="A67" s="61">
        <v>64</v>
      </c>
      <c r="B67" s="22" t="s">
        <v>1959</v>
      </c>
      <c r="C67" s="61" t="s">
        <v>885</v>
      </c>
      <c r="D67" s="59"/>
      <c r="E67" s="36" t="s">
        <v>1960</v>
      </c>
      <c r="F67" s="59">
        <v>1050922479</v>
      </c>
      <c r="G67" s="90" t="s">
        <v>1961</v>
      </c>
      <c r="H67" s="108">
        <v>16440000</v>
      </c>
      <c r="I67" s="59"/>
      <c r="J67" s="78">
        <f t="shared" si="0"/>
        <v>16440000</v>
      </c>
      <c r="K67" s="59" t="s">
        <v>1958</v>
      </c>
      <c r="L67" s="63">
        <v>45357</v>
      </c>
      <c r="M67" s="63">
        <v>45357</v>
      </c>
      <c r="N67" s="63">
        <v>45601</v>
      </c>
    </row>
    <row r="68" spans="1:21" s="60" customFormat="1" ht="78.75" customHeight="1" x14ac:dyDescent="0.25">
      <c r="A68" s="61">
        <v>65</v>
      </c>
      <c r="B68" s="22" t="s">
        <v>1962</v>
      </c>
      <c r="C68" s="61" t="s">
        <v>911</v>
      </c>
      <c r="D68" s="59"/>
      <c r="E68" s="36" t="s">
        <v>515</v>
      </c>
      <c r="F68" s="35" t="s">
        <v>19</v>
      </c>
      <c r="G68" s="23" t="s">
        <v>1963</v>
      </c>
      <c r="H68" s="108">
        <v>25999953</v>
      </c>
      <c r="I68" s="59"/>
      <c r="J68" s="78">
        <f t="shared" si="0"/>
        <v>25999953</v>
      </c>
      <c r="K68" s="59" t="s">
        <v>361</v>
      </c>
      <c r="L68" s="63">
        <v>45357</v>
      </c>
      <c r="M68" s="63">
        <v>45357</v>
      </c>
      <c r="N68" s="63">
        <v>45359</v>
      </c>
    </row>
    <row r="69" spans="1:21" s="60" customFormat="1" ht="78.75" customHeight="1" x14ac:dyDescent="0.25">
      <c r="A69" s="61">
        <v>66</v>
      </c>
      <c r="B69" s="22" t="s">
        <v>1964</v>
      </c>
      <c r="C69" s="61" t="s">
        <v>879</v>
      </c>
      <c r="D69" s="59"/>
      <c r="E69" s="36" t="s">
        <v>1696</v>
      </c>
      <c r="F69" s="59">
        <v>1065885380</v>
      </c>
      <c r="G69" s="23" t="s">
        <v>1957</v>
      </c>
      <c r="H69" s="108">
        <v>36000000</v>
      </c>
      <c r="I69" s="59"/>
      <c r="J69" s="78">
        <f t="shared" si="0"/>
        <v>36000000</v>
      </c>
      <c r="K69" s="59" t="s">
        <v>1958</v>
      </c>
      <c r="L69" s="63">
        <v>45357</v>
      </c>
      <c r="M69" s="63">
        <v>45357</v>
      </c>
      <c r="N69" s="63">
        <v>45601</v>
      </c>
    </row>
    <row r="70" spans="1:21" s="60" customFormat="1" ht="63" x14ac:dyDescent="0.25">
      <c r="A70" s="61">
        <v>67</v>
      </c>
      <c r="B70" s="22" t="s">
        <v>1965</v>
      </c>
      <c r="C70" s="61" t="s">
        <v>911</v>
      </c>
      <c r="D70" s="59"/>
      <c r="E70" s="22" t="s">
        <v>996</v>
      </c>
      <c r="F70" s="22">
        <v>49659420</v>
      </c>
      <c r="G70" s="23" t="s">
        <v>1443</v>
      </c>
      <c r="H70" s="108">
        <v>26000000</v>
      </c>
      <c r="I70" s="59"/>
      <c r="J70" s="78">
        <f t="shared" si="0"/>
        <v>26000000</v>
      </c>
      <c r="K70" s="63" t="s">
        <v>810</v>
      </c>
      <c r="L70" s="63">
        <v>45357</v>
      </c>
      <c r="M70" s="63">
        <v>45357</v>
      </c>
      <c r="N70" s="63">
        <v>45387</v>
      </c>
    </row>
    <row r="71" spans="1:21" s="60" customFormat="1" ht="74.25" customHeight="1" x14ac:dyDescent="0.25">
      <c r="A71" s="61">
        <v>68</v>
      </c>
      <c r="B71" s="22" t="s">
        <v>1966</v>
      </c>
      <c r="C71" s="61" t="s">
        <v>892</v>
      </c>
      <c r="D71" s="59"/>
      <c r="E71" s="36" t="s">
        <v>1355</v>
      </c>
      <c r="F71" s="61">
        <v>1065900385</v>
      </c>
      <c r="G71" s="23" t="s">
        <v>1967</v>
      </c>
      <c r="H71" s="108">
        <v>25855000</v>
      </c>
      <c r="I71" s="59"/>
      <c r="J71" s="78">
        <f t="shared" si="0"/>
        <v>25855000</v>
      </c>
      <c r="K71" s="63" t="s">
        <v>810</v>
      </c>
      <c r="L71" s="63">
        <v>45357</v>
      </c>
      <c r="M71" s="63">
        <v>45357</v>
      </c>
      <c r="N71" s="63">
        <v>45387</v>
      </c>
    </row>
    <row r="72" spans="1:21" s="60" customFormat="1" ht="72.75" customHeight="1" x14ac:dyDescent="0.25">
      <c r="A72" s="61">
        <v>69</v>
      </c>
      <c r="B72" s="22" t="s">
        <v>1968</v>
      </c>
      <c r="C72" s="61" t="s">
        <v>911</v>
      </c>
      <c r="D72" s="59"/>
      <c r="E72" s="22" t="s">
        <v>511</v>
      </c>
      <c r="F72" s="22" t="s">
        <v>512</v>
      </c>
      <c r="G72" s="23" t="s">
        <v>1445</v>
      </c>
      <c r="H72" s="108">
        <v>26000000</v>
      </c>
      <c r="I72" s="59"/>
      <c r="J72" s="78">
        <f t="shared" si="0"/>
        <v>26000000</v>
      </c>
      <c r="K72" s="63" t="s">
        <v>810</v>
      </c>
      <c r="L72" s="63">
        <v>45357</v>
      </c>
      <c r="M72" s="63">
        <v>45357</v>
      </c>
      <c r="N72" s="63">
        <v>45387</v>
      </c>
    </row>
    <row r="73" spans="1:21" s="60" customFormat="1" ht="68.25" customHeight="1" x14ac:dyDescent="0.25">
      <c r="A73" s="61">
        <v>70</v>
      </c>
      <c r="B73" s="22" t="s">
        <v>1969</v>
      </c>
      <c r="C73" s="61" t="s">
        <v>911</v>
      </c>
      <c r="D73" s="59"/>
      <c r="E73" s="22" t="s">
        <v>511</v>
      </c>
      <c r="F73" s="22" t="s">
        <v>512</v>
      </c>
      <c r="G73" s="23" t="s">
        <v>930</v>
      </c>
      <c r="H73" s="108">
        <v>26000000</v>
      </c>
      <c r="I73" s="59"/>
      <c r="J73" s="78">
        <f t="shared" ref="J73:J75" si="1">+H73+I73</f>
        <v>26000000</v>
      </c>
      <c r="K73" s="63" t="s">
        <v>810</v>
      </c>
      <c r="L73" s="63">
        <v>45357</v>
      </c>
      <c r="M73" s="63">
        <v>45357</v>
      </c>
      <c r="N73" s="63">
        <v>45387</v>
      </c>
    </row>
    <row r="74" spans="1:21" s="60" customFormat="1" ht="78.75" x14ac:dyDescent="0.25">
      <c r="A74" s="61">
        <v>71</v>
      </c>
      <c r="B74" s="22" t="s">
        <v>1970</v>
      </c>
      <c r="C74" s="61" t="s">
        <v>911</v>
      </c>
      <c r="D74" s="59"/>
      <c r="E74" s="36" t="s">
        <v>1515</v>
      </c>
      <c r="F74" s="35">
        <v>18925102</v>
      </c>
      <c r="G74" s="90" t="s">
        <v>1516</v>
      </c>
      <c r="H74" s="108">
        <v>26000000</v>
      </c>
      <c r="I74" s="59"/>
      <c r="J74" s="78">
        <f t="shared" si="1"/>
        <v>26000000</v>
      </c>
      <c r="K74" s="63" t="s">
        <v>810</v>
      </c>
      <c r="L74" s="63">
        <v>45357</v>
      </c>
      <c r="M74" s="63">
        <v>45357</v>
      </c>
      <c r="N74" s="63">
        <v>45387</v>
      </c>
    </row>
    <row r="75" spans="1:21" ht="78.75" x14ac:dyDescent="0.25">
      <c r="A75" s="61">
        <v>72</v>
      </c>
      <c r="B75" s="22" t="s">
        <v>1971</v>
      </c>
      <c r="C75" s="61" t="s">
        <v>885</v>
      </c>
      <c r="D75" s="52"/>
      <c r="E75" s="22" t="s">
        <v>1972</v>
      </c>
      <c r="F75" s="22">
        <v>49673405</v>
      </c>
      <c r="G75" s="23" t="s">
        <v>1622</v>
      </c>
      <c r="H75" s="108">
        <v>1300000</v>
      </c>
      <c r="I75" s="52"/>
      <c r="J75" s="78">
        <f t="shared" si="1"/>
        <v>1300000</v>
      </c>
      <c r="K75" s="63" t="s">
        <v>95</v>
      </c>
      <c r="L75" s="115">
        <v>45366</v>
      </c>
      <c r="M75" s="152">
        <v>45366</v>
      </c>
      <c r="N75" s="115">
        <v>45382</v>
      </c>
    </row>
    <row r="76" spans="1:21" ht="63" customHeight="1" x14ac:dyDescent="0.25">
      <c r="A76" s="72">
        <v>73</v>
      </c>
      <c r="B76" s="22" t="s">
        <v>1973</v>
      </c>
      <c r="C76" s="61" t="s">
        <v>892</v>
      </c>
      <c r="D76" s="52"/>
      <c r="E76" s="36" t="s">
        <v>518</v>
      </c>
      <c r="F76" s="35" t="s">
        <v>23</v>
      </c>
      <c r="G76" s="90" t="s">
        <v>1101</v>
      </c>
      <c r="H76" s="108">
        <v>26000000</v>
      </c>
      <c r="I76" s="52"/>
      <c r="J76" s="78">
        <f t="shared" ref="J76" si="2">+H76+I76</f>
        <v>26000000</v>
      </c>
      <c r="K76" s="63" t="s">
        <v>453</v>
      </c>
      <c r="L76" s="115">
        <v>45366</v>
      </c>
      <c r="M76" s="115">
        <v>45371</v>
      </c>
      <c r="N76" s="115">
        <v>45417</v>
      </c>
      <c r="Q76" s="153"/>
      <c r="R76" s="153"/>
      <c r="S76" s="153"/>
      <c r="T76" s="153"/>
      <c r="U76" s="153"/>
    </row>
    <row r="77" spans="1:21" ht="63.75" customHeight="1" x14ac:dyDescent="0.25">
      <c r="A77" s="61">
        <v>74</v>
      </c>
      <c r="B77" s="22" t="s">
        <v>1974</v>
      </c>
      <c r="C77" s="61" t="s">
        <v>892</v>
      </c>
      <c r="E77" s="22" t="s">
        <v>1975</v>
      </c>
      <c r="F77" s="52">
        <v>77180296</v>
      </c>
      <c r="G77" s="23" t="s">
        <v>1976</v>
      </c>
      <c r="H77" s="108">
        <v>25500000</v>
      </c>
      <c r="I77" s="52"/>
      <c r="J77" s="78">
        <f t="shared" ref="J77:J80" si="3">+H77+I77</f>
        <v>25500000</v>
      </c>
      <c r="K77" s="63" t="s">
        <v>361</v>
      </c>
      <c r="L77" s="115">
        <v>45370</v>
      </c>
      <c r="M77" s="115">
        <v>45370</v>
      </c>
      <c r="N77" s="115">
        <v>45380</v>
      </c>
      <c r="P77" s="153"/>
      <c r="Q77" s="153"/>
      <c r="R77" s="153"/>
      <c r="S77" s="153"/>
    </row>
    <row r="78" spans="1:21" ht="94.5" x14ac:dyDescent="0.25">
      <c r="A78" s="72">
        <v>75</v>
      </c>
      <c r="B78" s="22" t="s">
        <v>1977</v>
      </c>
      <c r="C78" s="61" t="s">
        <v>879</v>
      </c>
      <c r="D78" s="52"/>
      <c r="E78" s="36" t="s">
        <v>1509</v>
      </c>
      <c r="F78" s="35" t="s">
        <v>1510</v>
      </c>
      <c r="G78" s="23" t="s">
        <v>707</v>
      </c>
      <c r="H78" s="108">
        <v>26000000</v>
      </c>
      <c r="I78" s="55"/>
      <c r="J78" s="108">
        <f t="shared" si="3"/>
        <v>26000000</v>
      </c>
      <c r="K78" s="63" t="s">
        <v>810</v>
      </c>
      <c r="L78" s="115">
        <v>45371</v>
      </c>
      <c r="M78" s="115">
        <v>45371</v>
      </c>
      <c r="N78" s="115">
        <v>45401</v>
      </c>
      <c r="P78" s="153"/>
      <c r="Q78" s="153"/>
      <c r="R78" s="153"/>
      <c r="S78" s="153"/>
    </row>
    <row r="79" spans="1:21" ht="60.75" customHeight="1" x14ac:dyDescent="0.25">
      <c r="A79" s="61">
        <v>76</v>
      </c>
      <c r="B79" s="22" t="s">
        <v>1978</v>
      </c>
      <c r="C79" s="52" t="s">
        <v>911</v>
      </c>
      <c r="D79" s="52"/>
      <c r="E79" s="22" t="s">
        <v>913</v>
      </c>
      <c r="F79" s="22">
        <v>91492451</v>
      </c>
      <c r="G79" s="23" t="s">
        <v>914</v>
      </c>
      <c r="H79" s="119">
        <v>20000000</v>
      </c>
      <c r="I79" s="55"/>
      <c r="J79" s="108">
        <f t="shared" si="3"/>
        <v>20000000</v>
      </c>
      <c r="K79" s="63" t="s">
        <v>810</v>
      </c>
      <c r="L79" s="115">
        <v>45372</v>
      </c>
      <c r="M79" s="115">
        <v>45372</v>
      </c>
      <c r="N79" s="115">
        <v>45402</v>
      </c>
      <c r="P79" s="153"/>
      <c r="Q79" s="153"/>
      <c r="R79" s="153"/>
      <c r="S79" s="153"/>
    </row>
    <row r="80" spans="1:21" ht="63" x14ac:dyDescent="0.25">
      <c r="A80" s="72">
        <v>77</v>
      </c>
      <c r="B80" s="22" t="s">
        <v>1979</v>
      </c>
      <c r="C80" s="52" t="s">
        <v>921</v>
      </c>
      <c r="D80" s="52"/>
      <c r="E80" s="121" t="s">
        <v>1980</v>
      </c>
      <c r="F80" s="121">
        <v>900859076</v>
      </c>
      <c r="G80" s="33" t="s">
        <v>1403</v>
      </c>
      <c r="H80" s="108">
        <v>1698740000</v>
      </c>
      <c r="I80" s="52"/>
      <c r="J80" s="78">
        <f t="shared" si="3"/>
        <v>1698740000</v>
      </c>
      <c r="K80" s="63" t="s">
        <v>182</v>
      </c>
      <c r="L80" s="115">
        <v>45373</v>
      </c>
      <c r="M80" s="115">
        <v>45383</v>
      </c>
      <c r="N80" s="115">
        <v>45443</v>
      </c>
      <c r="P80" s="153"/>
      <c r="Q80" s="153"/>
      <c r="R80" s="153"/>
      <c r="S80" s="153"/>
    </row>
  </sheetData>
  <mergeCells count="1">
    <mergeCell ref="A1:N1"/>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RELACION DE CONTRATOS 2020</vt:lpstr>
      <vt:lpstr>RELACION CONTRATOS 2021</vt:lpstr>
      <vt:lpstr>RELACION CONTRATOS 2022</vt:lpstr>
      <vt:lpstr>RELACION CONTRATOS 2023</vt:lpstr>
      <vt:lpstr>RELACION CONTRATOS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Control Interno</cp:lastModifiedBy>
  <dcterms:created xsi:type="dcterms:W3CDTF">2024-03-19T13:50:33Z</dcterms:created>
  <dcterms:modified xsi:type="dcterms:W3CDTF">2025-12-10T21:31:08Z</dcterms:modified>
</cp:coreProperties>
</file>